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95" windowWidth="12120" windowHeight="8385" tabRatio="933" activeTab="14"/>
  </bookViews>
  <sheets>
    <sheet name="สรุปตามระดับชั้นและเพศ" sheetId="1" r:id="rId1"/>
    <sheet name="สรุปตามสาขาวิชาและสาขางาน" sheetId="2" state="hidden" r:id="rId2"/>
    <sheet name="ปวช.1 " sheetId="3" r:id="rId3"/>
    <sheet name="ปวช.2 " sheetId="4" r:id="rId4"/>
    <sheet name="ปวช.2 (2)" sheetId="5" state="hidden" r:id="rId5"/>
    <sheet name="ปวช.1" sheetId="6" state="hidden" r:id="rId6"/>
    <sheet name="ปวช.2" sheetId="7" state="hidden" r:id="rId7"/>
    <sheet name="ปวช.3" sheetId="8" state="hidden" r:id="rId8"/>
    <sheet name="ปวช.3  " sheetId="9" r:id="rId9"/>
    <sheet name="นักเรียนจบไม่พร้อมรุ่น ปวช.3" sheetId="10" r:id="rId10"/>
    <sheet name="ปวส. 1" sheetId="11" r:id="rId11"/>
    <sheet name="ปวส.1" sheetId="12" state="hidden" r:id="rId12"/>
    <sheet name="ปวส.2" sheetId="13" state="hidden" r:id="rId13"/>
    <sheet name="ปวส.2 " sheetId="14" r:id="rId14"/>
    <sheet name="นักศึกษาจบไม่พร้อมรุ่น ปวส.2" sheetId="15" r:id="rId15"/>
    <sheet name="v2" sheetId="16" state="hidden" r:id="rId16"/>
    <sheet name="นศ.เทียบโอนประสบการณ์" sheetId="17" state="hidden" r:id="rId17"/>
    <sheet name="นักเรียนพิการ (ปวช.)" sheetId="18" state="hidden" r:id="rId18"/>
    <sheet name="นักเรียนพิการ (ปวส.)" sheetId="19" state="hidden" r:id="rId19"/>
  </sheets>
  <definedNames>
    <definedName name="_xlnm.Print_Area" localSheetId="15">'v2'!$A$1:$AC$56</definedName>
    <definedName name="_xlnm.Print_Area" localSheetId="9">'นักเรียนจบไม่พร้อมรุ่น ปวช.3'!$A$1:$E$28</definedName>
    <definedName name="_xlnm.Print_Area" localSheetId="17">'นักเรียนพิการ (ปวช.)'!$A$1:$G$32</definedName>
    <definedName name="_xlnm.Print_Area" localSheetId="14">'นักศึกษาจบไม่พร้อมรุ่น ปวส.2'!$A$1:$E$24</definedName>
    <definedName name="_xlnm.Print_Area" localSheetId="2">'ปวช.1 '!$A$1:$F$72</definedName>
    <definedName name="_xlnm.Print_Area" localSheetId="3">'ปวช.2 '!$A$1:$F$74</definedName>
    <definedName name="_xlnm.Print_Area" localSheetId="8">'ปวช.3  '!$A$1:$F$67</definedName>
    <definedName name="_xlnm.Print_Area" localSheetId="10">'ปวส. 1'!$A$1:$F$66</definedName>
    <definedName name="_xlnm.Print_Area" localSheetId="13">'ปวส.2 '!$A$1:$F$70</definedName>
    <definedName name="_xlnm.Print_Area" localSheetId="0">'สรุปตามระดับชั้นและเพศ'!$A$1:$L$23</definedName>
    <definedName name="_xlnm.Print_Titles" localSheetId="17">'นักเรียนพิการ (ปวช.)'!$6:$7</definedName>
    <definedName name="_xlnm.Print_Titles" localSheetId="5">'ปวช.1'!$1:$4</definedName>
    <definedName name="_xlnm.Print_Titles" localSheetId="2">'ปวช.1 '!$1:$4</definedName>
    <definedName name="_xlnm.Print_Titles" localSheetId="6">'ปวช.2'!$1:$4</definedName>
    <definedName name="_xlnm.Print_Titles" localSheetId="3">'ปวช.2 '!$1:$4</definedName>
    <definedName name="_xlnm.Print_Titles" localSheetId="4">'ปวช.2 (2)'!$1:$4</definedName>
    <definedName name="_xlnm.Print_Titles" localSheetId="7">'ปวช.3'!$1:$4</definedName>
    <definedName name="_xlnm.Print_Titles" localSheetId="8">'ปวช.3  '!$1:$4</definedName>
    <definedName name="_xlnm.Print_Titles" localSheetId="10">'ปวส. 1'!$1:$4</definedName>
    <definedName name="_xlnm.Print_Titles" localSheetId="11">'ปวส.1'!$1:$4</definedName>
    <definedName name="_xlnm.Print_Titles" localSheetId="12">'ปวส.2'!$1:$4</definedName>
    <definedName name="_xlnm.Print_Titles" localSheetId="13">'ปวส.2 '!$1:$4</definedName>
  </definedNames>
  <calcPr fullCalcOnLoad="1"/>
</workbook>
</file>

<file path=xl/sharedStrings.xml><?xml version="1.0" encoding="utf-8"?>
<sst xmlns="http://schemas.openxmlformats.org/spreadsheetml/2006/main" count="2160" uniqueCount="523">
  <si>
    <t>ห้อง</t>
  </si>
  <si>
    <t>สาขางาน</t>
  </si>
  <si>
    <t>ชาย</t>
  </si>
  <si>
    <t>หญิง</t>
  </si>
  <si>
    <t>รวม</t>
  </si>
  <si>
    <t>ระดับ</t>
  </si>
  <si>
    <t>ปวช.</t>
  </si>
  <si>
    <t>1/1</t>
  </si>
  <si>
    <t>ยานยนต์</t>
  </si>
  <si>
    <t>1/2</t>
  </si>
  <si>
    <t>1/3</t>
  </si>
  <si>
    <t>1/4</t>
  </si>
  <si>
    <t>เครื่องมือกล</t>
  </si>
  <si>
    <t>เขียนแบบเครื่องกล</t>
  </si>
  <si>
    <t>เชื่อมโลหะ</t>
  </si>
  <si>
    <t>ไฟฟ้ากำลัง</t>
  </si>
  <si>
    <t>อิเล็กทรอนิกส์</t>
  </si>
  <si>
    <t>ก่อสร้าง</t>
  </si>
  <si>
    <t>สถาปัตยกรรม</t>
  </si>
  <si>
    <t>อาหารและโภชนาการ</t>
  </si>
  <si>
    <t>คหกรรมการผลิต</t>
  </si>
  <si>
    <t>การบัญชี</t>
  </si>
  <si>
    <t>การเลขานุการ</t>
  </si>
  <si>
    <t>การขาย</t>
  </si>
  <si>
    <t>คอมพิวเตอร์ธุรกิจ</t>
  </si>
  <si>
    <t>คอมพิวเตอร์กราฟิก</t>
  </si>
  <si>
    <t>2/1</t>
  </si>
  <si>
    <t>2/2</t>
  </si>
  <si>
    <t>2/3</t>
  </si>
  <si>
    <t>2/4</t>
  </si>
  <si>
    <t>2</t>
  </si>
  <si>
    <t>วิจิตรศิลป์</t>
  </si>
  <si>
    <t>การออกแบบ</t>
  </si>
  <si>
    <t>เครื่องเคลือบดินเผา</t>
  </si>
  <si>
    <t>3/1</t>
  </si>
  <si>
    <t>3/2</t>
  </si>
  <si>
    <t>3/3</t>
  </si>
  <si>
    <t>3</t>
  </si>
  <si>
    <t>ปวส.</t>
  </si>
  <si>
    <t>เทคนิคยานยนต์(ม.6)</t>
  </si>
  <si>
    <t>เทคนิคยานยนต์</t>
  </si>
  <si>
    <t>เทคนิคยานยนต์(ทวิภาคี)</t>
  </si>
  <si>
    <t>เครื่องมือกล(ม.6)</t>
  </si>
  <si>
    <t>แม่พิมพ์พลาสติก</t>
  </si>
  <si>
    <t>แม่พิมพ์โลหะ</t>
  </si>
  <si>
    <t>1</t>
  </si>
  <si>
    <t>เทคนิคการเชื่อมโลหะ</t>
  </si>
  <si>
    <t>ติดตั้งไฟฟ้า</t>
  </si>
  <si>
    <t>เครื่องกลไฟฟ้า</t>
  </si>
  <si>
    <t>เทคนิคคอมพิวเตอร์(ม.6)</t>
  </si>
  <si>
    <t>เทคนิคคอมพิวเตอร์</t>
  </si>
  <si>
    <t>ระบบโทรคมนาคม</t>
  </si>
  <si>
    <t>อิเล็กทรอนิกส์อุตสาหกรรม</t>
  </si>
  <si>
    <t>เทคนิคการก่อสร้าง</t>
  </si>
  <si>
    <t>การตลาด</t>
  </si>
  <si>
    <t>การพัฒนาโปรแกรม</t>
  </si>
  <si>
    <t>ภาคปกติ</t>
  </si>
  <si>
    <t>ภาคทวิภาคี</t>
  </si>
  <si>
    <t>จำนวนนักเรียน นักศึกษา (คน)</t>
  </si>
  <si>
    <t>ปกติ</t>
  </si>
  <si>
    <t>ทวิภาคี</t>
  </si>
  <si>
    <t>รีเกรด</t>
  </si>
  <si>
    <t>เทียบโอนฯ</t>
  </si>
  <si>
    <t>ปวช.1</t>
  </si>
  <si>
    <t>ปวช.2</t>
  </si>
  <si>
    <t>ปวช.3</t>
  </si>
  <si>
    <t>ปวส.1</t>
  </si>
  <si>
    <t>ปวส.2</t>
  </si>
  <si>
    <t>รวม ปวส.1</t>
  </si>
  <si>
    <t>รวม ปวช.2</t>
  </si>
  <si>
    <t>รวม ปวช.1</t>
  </si>
  <si>
    <t>ที่มา  :  งานทะเบียน</t>
  </si>
  <si>
    <t>ยานยนต์ (ทวิภาคี)</t>
  </si>
  <si>
    <t>ธุรกิจค้าปลีก (ทวิภาคี)</t>
  </si>
  <si>
    <t>3/4</t>
  </si>
  <si>
    <t>แผนการเรียน</t>
  </si>
  <si>
    <t>ทวิ</t>
  </si>
  <si>
    <t xml:space="preserve"> </t>
  </si>
  <si>
    <t>ม.6</t>
  </si>
  <si>
    <t>ออกแบบ</t>
  </si>
  <si>
    <t>ธุรกิจค้าปลีก</t>
  </si>
  <si>
    <t>เครื่องมือกล  (ทวิภาคี)</t>
  </si>
  <si>
    <t>รวม ปวช.3</t>
  </si>
  <si>
    <t>ติดตั้งไฟฟ้า (ทวิภาคี)</t>
  </si>
  <si>
    <t>เทคนิคสถาปัตยกรรม</t>
  </si>
  <si>
    <t>เทคโนโลยีเครื่องเคลือบดินเผา</t>
  </si>
  <si>
    <t>เผยแพร่โดย :  งานศูนย์ข้อมูลสารสนเทศ</t>
  </si>
  <si>
    <t>ติดตั้งและบำรุงรักษา</t>
  </si>
  <si>
    <t>เผยแพร่โดย : งานศูนย์ข้อมูลสารสนเทศ</t>
  </si>
  <si>
    <t>ที่มา :  งานทะเบียน</t>
  </si>
  <si>
    <t>เทคนิคยานยนต์ (ทวิภาคี)</t>
  </si>
  <si>
    <t>เทคนิคการผลิต</t>
  </si>
  <si>
    <t>เทคนิคโลหะ</t>
  </si>
  <si>
    <t xml:space="preserve">   - ยานยนต์</t>
  </si>
  <si>
    <t xml:space="preserve">   - เครื่องมือกล</t>
  </si>
  <si>
    <t xml:space="preserve">   - เขียนแบบเครื่องกล</t>
  </si>
  <si>
    <t xml:space="preserve">   - เชื่อมโลหะ</t>
  </si>
  <si>
    <t xml:space="preserve">   - ไฟฟ้ากำลัง</t>
  </si>
  <si>
    <t xml:space="preserve">   - อิเล็กทรอนิกส์</t>
  </si>
  <si>
    <t xml:space="preserve">   - ก่อสร้าง</t>
  </si>
  <si>
    <t xml:space="preserve">   - เทคนิคสถาปัตย์</t>
  </si>
  <si>
    <t xml:space="preserve">  </t>
  </si>
  <si>
    <t>ยานยนต์   (ทวิภาคี)</t>
  </si>
  <si>
    <t>เจ้าหน้าที่งานศูนย์ข้อมูลสารสนเทศ</t>
  </si>
  <si>
    <t>หัวหน้างานทะเบียน</t>
  </si>
  <si>
    <t>การโรงแรม</t>
  </si>
  <si>
    <t>2/5</t>
  </si>
  <si>
    <t xml:space="preserve">ยานยนต์ </t>
  </si>
  <si>
    <t>เครื่องมือกล (ทวิภาคี)</t>
  </si>
  <si>
    <t>ออกแบบเสื้อผ้า</t>
  </si>
  <si>
    <t>การเลขานุการ (ม.6)</t>
  </si>
  <si>
    <t xml:space="preserve">การเลขานุการ </t>
  </si>
  <si>
    <t>การตลาด (ม.6)</t>
  </si>
  <si>
    <t>การจัดการคลังสินค้า (ทวิภาคี)</t>
  </si>
  <si>
    <t>การพัฒนาโปรแกรม (ม.6)</t>
  </si>
  <si>
    <t>ธุรกิจงานประดิษฐ์</t>
  </si>
  <si>
    <t>โภชนาการและอาหารเพื่อสุขภาพ</t>
  </si>
  <si>
    <t>แม่พิมพ์โลหะ  (ทวิภาคี)</t>
  </si>
  <si>
    <t>ออกแบบและเขียนแบบการผลิต  (ม.6)</t>
  </si>
  <si>
    <t>ติดตั้งไฟฟ้า  (ทวิภาคี)</t>
  </si>
  <si>
    <t>การพัฒนาโปรแกรม  (ม.6)</t>
  </si>
  <si>
    <t>การตลาด  (ม.6)</t>
  </si>
  <si>
    <t>การเลขานุการ  (ม.6)</t>
  </si>
  <si>
    <t>การบัญชี  (ม.6)</t>
  </si>
  <si>
    <t>ธุรกิจงานประดิษฐ์  (ม.6)</t>
  </si>
  <si>
    <t>เทคนิคการก่อสร้าง  (ม.6)</t>
  </si>
  <si>
    <t>เทคนิคสถาปัตยกรรม  (ม.6)</t>
  </si>
  <si>
    <t>เทคนิคคอมพิวเตอร์  (ม.6)</t>
  </si>
  <si>
    <t>ติดตั้งไฟฟ้า  (ม.6)</t>
  </si>
  <si>
    <t>เทคนิคยานยนต์  (ม.6)</t>
  </si>
  <si>
    <t>เครื่องมือกล  (ม.6)</t>
  </si>
  <si>
    <t>รวม  ปวส.2</t>
  </si>
  <si>
    <t>ü</t>
  </si>
  <si>
    <t>สาขาวิชา</t>
  </si>
  <si>
    <t>เครื่องกล</t>
  </si>
  <si>
    <t xml:space="preserve">วิจิตรศิลป์ </t>
  </si>
  <si>
    <t>เครื่องมือและซ่อมบำรุง</t>
  </si>
  <si>
    <t>โลหะการ</t>
  </si>
  <si>
    <t>ไฟฟ้าและอิเล็กทรอนิกส์</t>
  </si>
  <si>
    <t>การก่อสร้าง</t>
  </si>
  <si>
    <t>พาณิชยกรรม</t>
  </si>
  <si>
    <t>ผ้าและเครื่องแต่งกาย</t>
  </si>
  <si>
    <t>คหกรรมศาสตร์</t>
  </si>
  <si>
    <t>ศิลปกรรม</t>
  </si>
  <si>
    <t>การโรงแรมและการท่องเที่ยว</t>
  </si>
  <si>
    <t>รวมทุกสาขางาน (คน)</t>
  </si>
  <si>
    <t>รวมทุกสาขาวิชา (คน)</t>
  </si>
  <si>
    <t>พร้อมรุ่น</t>
  </si>
  <si>
    <t>ไม่จบ</t>
  </si>
  <si>
    <t>(คน)</t>
  </si>
  <si>
    <t>(นางกุลรภัส   นารอด)</t>
  </si>
  <si>
    <t>เทคนิคอุตสาหกรรม</t>
  </si>
  <si>
    <t>จบไม่พร้อมรุ่น</t>
  </si>
  <si>
    <t>ออกแบบและเขียนแบบการผลิต</t>
  </si>
  <si>
    <t>การจัดการคลังสินค้า</t>
  </si>
  <si>
    <t>บริการอาหารและเครืองดื่ม</t>
  </si>
  <si>
    <t>ธุรกิจเสื้อผ้า</t>
  </si>
  <si>
    <t>จิตรกรรม</t>
  </si>
  <si>
    <t>ออกแบบนิเทศศิลป์</t>
  </si>
  <si>
    <t>เทคโนโลยีอุตสาหกรรมเครื่องเคลือบดินเผา</t>
  </si>
  <si>
    <t>การจัดการโลจิสติกส์</t>
  </si>
  <si>
    <t>การโรงแรมและบริการ</t>
  </si>
  <si>
    <t>เทคโนโลยีผ้าและเครื่องแต่งกาย</t>
  </si>
  <si>
    <t>การบริหารงานคหกรรมศาสตร์</t>
  </si>
  <si>
    <t>จำนวน (คน)</t>
  </si>
  <si>
    <t>รวม (สาขาวิชา)</t>
  </si>
  <si>
    <t>รวม (สาขางาน)</t>
  </si>
  <si>
    <t>รวม (สาขาวิชา/สาขางาน)</t>
  </si>
  <si>
    <t>เครื่องมือกลและซ่อมบำรุง</t>
  </si>
  <si>
    <t xml:space="preserve">อื่น ๆ </t>
  </si>
  <si>
    <t>เครื่องกลและซ่อมบำรุง</t>
  </si>
  <si>
    <t>โภชนาการและอาหารเพื่อสุขภาพ (ม.6)</t>
  </si>
  <si>
    <t>ออกแบบนิเทศศิลป์ (ม.6)</t>
  </si>
  <si>
    <t>บริการอาหารและเครื่องดื่ม (ทวิภาคี)</t>
  </si>
  <si>
    <t>การบัญชี (ม.6)</t>
  </si>
  <si>
    <t>เทคนิคสถาปัตยกรรม (ม.6)</t>
  </si>
  <si>
    <t>เทคนิคการก่อสร้าง (ม.6)</t>
  </si>
  <si>
    <t>เทคนิคการเชื่อมโลหะ (ม.6)</t>
  </si>
  <si>
    <t>ออกแบบและเขียนแบบการผลิต (ม.6)</t>
  </si>
  <si>
    <t>ติดตั้งไฟฟ้า (ม.6)</t>
  </si>
  <si>
    <t xml:space="preserve">      ที่มา  :  งานทะเบียน</t>
  </si>
  <si>
    <t xml:space="preserve">                                         เผยแพร่โดย : งานศูนย์ข้อมูลสารสนเทศ</t>
  </si>
  <si>
    <t>จำนวนนักเรียน ระดับ ปวช.1  ภาคเรียนที่ 2/2555</t>
  </si>
  <si>
    <t>จำนวน    38   ห้อง</t>
  </si>
  <si>
    <t>จำนวนนักเรียน ระดับ ปวช.2  ภาคเรียนที่ 2/2555</t>
  </si>
  <si>
    <t>จำนวน    40    ห้อง</t>
  </si>
  <si>
    <t>ข้อมูล ณ วันที่   30   ตุลาคม  พ.ศ. 2555</t>
  </si>
  <si>
    <t>จำนวนนักเรียน ระดับ ปวช.3   ภาคเรียนที่ 2/2555</t>
  </si>
  <si>
    <t>ข้อมูล ณ วันที่  30  ตุลาคม  พ.ศ. 2555</t>
  </si>
  <si>
    <t>จำนวนนักศึกษา ระดับ ปวส.1  ภาคเรียนที่ 2/2555</t>
  </si>
  <si>
    <t>จำนวน   37   ห้อง</t>
  </si>
  <si>
    <t>จำนวนนักศึกษา ระดับ ปวส.2  ภาคเรียนที่ 2/2555</t>
  </si>
  <si>
    <t>ธุรกิจคหกรรม</t>
  </si>
  <si>
    <t xml:space="preserve">การจัดการคลังสินค้า </t>
  </si>
  <si>
    <t>การออกแบบนิเทศน์ศิลป์</t>
  </si>
  <si>
    <t>การตัดเย็บเสื้อผ้าสตรีชั้นสูง</t>
  </si>
  <si>
    <t>การออกแบบและเขียนแบบการผลิต</t>
  </si>
  <si>
    <t>จำนวนนักศึกษาที่บกพร่องทางร่างกาย (พิการ)</t>
  </si>
  <si>
    <t>จำแนกตามประเภทวิชา  สาขาวิชา / สาขางาน</t>
  </si>
  <si>
    <t>วิทยาลัยเทคนิคราชบุรี</t>
  </si>
  <si>
    <t xml:space="preserve">วิทยาลัยเทคนิคราชบุรี </t>
  </si>
  <si>
    <t>จำนวนนักเรียนที่บกพร่องทางร่างกาย (พิการ)</t>
  </si>
  <si>
    <t>ชั้นปีที่</t>
  </si>
  <si>
    <t>สรุปจำนวนนักเรียน ระดับ ปวช. ภาคเรียนที่  2/2555  จำแนกตามสาขาวิชาและสาขางาน</t>
  </si>
  <si>
    <t>สรุปจำนวนนักศึกษา ระดับ ปวส. ภาคเรียนที่ 2/2555  จำแนกตามสาขาวิชาและสาขางาน</t>
  </si>
  <si>
    <t>.........................................ผู้รับรองข้อมูล</t>
  </si>
  <si>
    <t xml:space="preserve"> (นายอาณัติ   ทองมั่น)</t>
  </si>
  <si>
    <t xml:space="preserve">   ............................................ผู้ตรวจสอบข้อมูล</t>
  </si>
  <si>
    <t>ที่มา  :  งานทะเบียน                                                                             เผยแพร่โดย : งานศูนย์ข้อมูลสารสนเทศ</t>
  </si>
  <si>
    <t>จำนวน   36  ห้อง</t>
  </si>
  <si>
    <t>จำนวน   40   ห้อง</t>
  </si>
  <si>
    <t xml:space="preserve">                                                      เผยแพร่โดย : งานศูนย์ข้อมูลสารสนเทศ</t>
  </si>
  <si>
    <t>จำนวนนักศึกษาเทียบโอนประสบการณ์  ระดับ ปวส.2  ภาคเรียนที่ 2/2556</t>
  </si>
  <si>
    <t>ข้อมูล ณ วันที่                      พ.ศ. 2556</t>
  </si>
  <si>
    <t xml:space="preserve">จำนวน   </t>
  </si>
  <si>
    <t>ธุรกิจดอกไม้และงานประดิษฐ์</t>
  </si>
  <si>
    <t>ศิลปกรรมเซรามิก</t>
  </si>
  <si>
    <t>แฟชั่นดีไซน์</t>
  </si>
  <si>
    <t>แฟชั่นและสิ่งทอ</t>
  </si>
  <si>
    <t>คอมพิวเตอร์มัลติมีเดีย</t>
  </si>
  <si>
    <t>ธุรกิจค้าปลีกร้านสะดวกซื้อ (ทวิภาคี)</t>
  </si>
  <si>
    <t>ช่างอิเล็กทรอนิกส์</t>
  </si>
  <si>
    <t>ช่างก่อสร้าง</t>
  </si>
  <si>
    <t>ช่างไฟฟ้ากำลัง</t>
  </si>
  <si>
    <t>โครงสร้าง</t>
  </si>
  <si>
    <t>ช่างเชื่อมโลหะ</t>
  </si>
  <si>
    <t>ช่างเขียนแบบเครื่องกล</t>
  </si>
  <si>
    <t>ช่างกลโรงงาน</t>
  </si>
  <si>
    <t>ช่างยนต์</t>
  </si>
  <si>
    <t/>
  </si>
  <si>
    <t>จำนวน</t>
  </si>
  <si>
    <t xml:space="preserve">                            เผยแพร่โดย : งานศูนย์ข้อมูลสารสนเทศ</t>
  </si>
  <si>
    <t xml:space="preserve">  ห้อง</t>
  </si>
  <si>
    <t xml:space="preserve">การตลาด </t>
  </si>
  <si>
    <t xml:space="preserve">การเลขานุการ  </t>
  </si>
  <si>
    <t xml:space="preserve"> ห้อง</t>
  </si>
  <si>
    <t xml:space="preserve">จำนวนนักเรียน ระดับ ปวช.2  ภาคเรียนที่ 1/2557 </t>
  </si>
  <si>
    <t>ข้อมูล ณ วันที่                   พ.ศ. 2557</t>
  </si>
  <si>
    <t>ระดับประกาศนียบัตรวิชาชีพชั้นสูง (ปวส.)  ภาคเรียนที่ 1/2557</t>
  </si>
  <si>
    <t>ระดับประกาศนียบัตรวิชาชีพ (ปวช.)  ภาคเรียนที่ 1/2557</t>
  </si>
  <si>
    <t>พณิชยกรรม</t>
  </si>
  <si>
    <t xml:space="preserve">เทคนิคสถาปัตยกรรม </t>
  </si>
  <si>
    <t xml:space="preserve">เทคนิคสถาปัตยกรรม  </t>
  </si>
  <si>
    <t xml:space="preserve">ออกแบบนิเทศศิลป์ </t>
  </si>
  <si>
    <t>บริการอาหารและเครื่องดื่ม</t>
  </si>
  <si>
    <t>เทียบโอน</t>
  </si>
  <si>
    <t>รวมทั้งสิ้น</t>
  </si>
  <si>
    <t>1/5</t>
  </si>
  <si>
    <t>ไฟฟ้ากำลัง (ม.6)</t>
  </si>
  <si>
    <t>ไฟฟ้ากำลัง (ทวิภาคี)</t>
  </si>
  <si>
    <t>ไฟฟ้าควบคุม</t>
  </si>
  <si>
    <t>แม่พิมพ์พลาสติก (ม.6)</t>
  </si>
  <si>
    <t>เครื่องมือกล (ม.6)</t>
  </si>
  <si>
    <t>เทคนิคยานยนต์ (ม.6)</t>
  </si>
  <si>
    <t xml:space="preserve">การตลาด (ม.6) </t>
  </si>
  <si>
    <t>สรุปยอดนักเรียน นักศึกษา ประจำภาคเรียนที่ 1 ปีการศึกษา 2559 (10 มิ.ย.59)</t>
  </si>
  <si>
    <t>ช</t>
  </si>
  <si>
    <t>ญ</t>
  </si>
  <si>
    <t>1/1 ชย.</t>
  </si>
  <si>
    <t>2/1 ชย.</t>
  </si>
  <si>
    <t>3/1 ชย.</t>
  </si>
  <si>
    <t>ชย.</t>
  </si>
  <si>
    <t>1/1 ชย.(ม.6)</t>
  </si>
  <si>
    <t>2/1 ชย.(ม.6)</t>
  </si>
  <si>
    <t>ชย.(ม.6)</t>
  </si>
  <si>
    <t>1/2 ชย.</t>
  </si>
  <si>
    <t>2/2 ชย.</t>
  </si>
  <si>
    <t>3/2 ชย.</t>
  </si>
  <si>
    <t>ชย.ทวิ</t>
  </si>
  <si>
    <t>1/3 ชย.</t>
  </si>
  <si>
    <t>2/3 ชย.</t>
  </si>
  <si>
    <t>3/3 ชย.</t>
  </si>
  <si>
    <t>ชก.</t>
  </si>
  <si>
    <t>ชย.(ทวิ)</t>
  </si>
  <si>
    <t>1/4 ชย.</t>
  </si>
  <si>
    <t>2/4 ชย.</t>
  </si>
  <si>
    <t>3/4 ชย.(ทวิ)</t>
  </si>
  <si>
    <t>ชก.ทวิ</t>
  </si>
  <si>
    <t>1/4 ชย.(ทวิ)</t>
  </si>
  <si>
    <t>2/4 ชย.(ทวิ)</t>
  </si>
  <si>
    <t>คม.(ม.6)</t>
  </si>
  <si>
    <t>1/5 ชย.</t>
  </si>
  <si>
    <t>2/5 ชย.(ทวิ)</t>
  </si>
  <si>
    <t>3/1 ชก.</t>
  </si>
  <si>
    <t>ชช.</t>
  </si>
  <si>
    <t>1/1 คม.(ม.6)</t>
  </si>
  <si>
    <t>2/1 คม.(ม.6)</t>
  </si>
  <si>
    <t>คม.</t>
  </si>
  <si>
    <t>1/6 ชย.(ทวิ)</t>
  </si>
  <si>
    <t>2/1 ชก.</t>
  </si>
  <si>
    <t>3/2 ชก.</t>
  </si>
  <si>
    <t>ชฟ.</t>
  </si>
  <si>
    <t>1/2 คม.(ม.6)</t>
  </si>
  <si>
    <t>2/2 คม.</t>
  </si>
  <si>
    <t>มพ.</t>
  </si>
  <si>
    <t>1/1 ชก.</t>
  </si>
  <si>
    <t>2/2 ชก.</t>
  </si>
  <si>
    <t>3/3 ชก.(ทวิ)</t>
  </si>
  <si>
    <t>ชอ.</t>
  </si>
  <si>
    <t>1/3 คม.</t>
  </si>
  <si>
    <t>2/3 มพ.</t>
  </si>
  <si>
    <t>มล.</t>
  </si>
  <si>
    <t>1/2 ชก.</t>
  </si>
  <si>
    <t>2/3 ชก.(ทวิ)</t>
  </si>
  <si>
    <t>3 ชช.</t>
  </si>
  <si>
    <t>ชส.</t>
  </si>
  <si>
    <t>1/4 มล.</t>
  </si>
  <si>
    <t>2/4 มล.</t>
  </si>
  <si>
    <t>มพ.(ม.6)</t>
  </si>
  <si>
    <t>1/3 ชก.</t>
  </si>
  <si>
    <t>2 ชช.</t>
  </si>
  <si>
    <t>3/1 ชฟ.</t>
  </si>
  <si>
    <t>สถ.</t>
  </si>
  <si>
    <t>1/5 มพ.(ม.6)</t>
  </si>
  <si>
    <t>2/5 มพ.(ม.6)</t>
  </si>
  <si>
    <t>ชช.(ม.6)</t>
  </si>
  <si>
    <t>1/4 ชก.(ทวิ)</t>
  </si>
  <si>
    <t>2/1 ชฟ.</t>
  </si>
  <si>
    <t>3/2 ชฟ.</t>
  </si>
  <si>
    <t>ขบ.</t>
  </si>
  <si>
    <t>1/1 ชช.(ม.6)</t>
  </si>
  <si>
    <t>2/1 ชช.(ม.6)</t>
  </si>
  <si>
    <t>1 ชช.</t>
  </si>
  <si>
    <t>2/2 ชฟ.</t>
  </si>
  <si>
    <t>3/1 ชอ.</t>
  </si>
  <si>
    <t>กบ.</t>
  </si>
  <si>
    <t>1/2 ชช.</t>
  </si>
  <si>
    <t>2/2 ชช.</t>
  </si>
  <si>
    <t>ตต.(ม.6)</t>
  </si>
  <si>
    <t>1/1 ชฟ.</t>
  </si>
  <si>
    <t>2/3 ชฟ.</t>
  </si>
  <si>
    <t>3/2 ชอ.</t>
  </si>
  <si>
    <t>กต.</t>
  </si>
  <si>
    <t>1/1 ฟก.(ม.6)</t>
  </si>
  <si>
    <t>2/1 ฟก.(ม.6)</t>
  </si>
  <si>
    <t>ตต.</t>
  </si>
  <si>
    <t>1/2 ชฟ.</t>
  </si>
  <si>
    <t>2/1 ชอ.</t>
  </si>
  <si>
    <t>3/1 ชส.</t>
  </si>
  <si>
    <t>กล.</t>
  </si>
  <si>
    <t>1/2 ฟก.(ม.6)</t>
  </si>
  <si>
    <t>2/2 ฟก.</t>
  </si>
  <si>
    <t>คก.</t>
  </si>
  <si>
    <t>1/3 ชฟ.</t>
  </si>
  <si>
    <t>2/2 ชอ.</t>
  </si>
  <si>
    <t>3/2 ชส.</t>
  </si>
  <si>
    <t>คธ.</t>
  </si>
  <si>
    <t>1/3 ฟก.</t>
  </si>
  <si>
    <t>2/3 ฟค.</t>
  </si>
  <si>
    <t>ตต.(ทวิ)</t>
  </si>
  <si>
    <t>1/4 ชฟ.</t>
  </si>
  <si>
    <t>2/3 ชอ.</t>
  </si>
  <si>
    <t>3 สถ.</t>
  </si>
  <si>
    <t>ธป.ทวิ</t>
  </si>
  <si>
    <t>1/4 ฟค.</t>
  </si>
  <si>
    <t>2/4 ฟก.(ทวิ)</t>
  </si>
  <si>
    <t>ทค.(ม.6)</t>
  </si>
  <si>
    <t>1/5 ชฟ.</t>
  </si>
  <si>
    <t>2 ชส.</t>
  </si>
  <si>
    <t>3 ขบ.</t>
  </si>
  <si>
    <t>วศ.</t>
  </si>
  <si>
    <t>1/5 ฟก.(ทวิ)</t>
  </si>
  <si>
    <t>2/1 ภส.(ม.6)</t>
  </si>
  <si>
    <t>ทค.</t>
  </si>
  <si>
    <t>1/6 ชฟ.</t>
  </si>
  <si>
    <t>2 สถ.</t>
  </si>
  <si>
    <t>3/1 กบ.</t>
  </si>
  <si>
    <t>อบ.</t>
  </si>
  <si>
    <t>1/1 ทค.(ม.6)</t>
  </si>
  <si>
    <t>2/2 ภส.</t>
  </si>
  <si>
    <t>ทท.</t>
  </si>
  <si>
    <t>1/1 ชอ.</t>
  </si>
  <si>
    <t>2 ขบ.</t>
  </si>
  <si>
    <t>3/2 กบ.</t>
  </si>
  <si>
    <t>คค.</t>
  </si>
  <si>
    <t>1/2 ทท.</t>
  </si>
  <si>
    <t>2/3 ทอ.</t>
  </si>
  <si>
    <t>ทอ.</t>
  </si>
  <si>
    <t>1/2 ชอ.</t>
  </si>
  <si>
    <t>2/1 กบ.</t>
  </si>
  <si>
    <t>3 กต.</t>
  </si>
  <si>
    <t>คฟ.</t>
  </si>
  <si>
    <t>1/3 ทอ.</t>
  </si>
  <si>
    <t>2/4 ทอ.</t>
  </si>
  <si>
    <t>ชส.(ม.6)</t>
  </si>
  <si>
    <t>1/3 ชอ.</t>
  </si>
  <si>
    <t>2/2 กบ.</t>
  </si>
  <si>
    <t>3 กล.</t>
  </si>
  <si>
    <t>คผ.</t>
  </si>
  <si>
    <t>1/1 ชส.(ม.6)</t>
  </si>
  <si>
    <t>2/1 ชส.(ม.6)</t>
  </si>
  <si>
    <t>1/1 ชส.</t>
  </si>
  <si>
    <t>2/3 กบ.</t>
  </si>
  <si>
    <t>3/1 คธ.</t>
  </si>
  <si>
    <t>คอ.</t>
  </si>
  <si>
    <t>1/2 ชส.</t>
  </si>
  <si>
    <t>2/2 ชส.</t>
  </si>
  <si>
    <t>สถ.(ม.6)</t>
  </si>
  <si>
    <t>2/1 กต.</t>
  </si>
  <si>
    <t>3/2 คธ.</t>
  </si>
  <si>
    <t>คท.</t>
  </si>
  <si>
    <t>1/1 สถ.(ม.6)</t>
  </si>
  <si>
    <t>2/1 สถ.(ม.6)</t>
  </si>
  <si>
    <t>1/1 สถ.</t>
  </si>
  <si>
    <t>2/2 กต.</t>
  </si>
  <si>
    <t>3/3 คธ.</t>
  </si>
  <si>
    <t>รม.</t>
  </si>
  <si>
    <t>1/2 สถ.</t>
  </si>
  <si>
    <t>2/2 สถ.</t>
  </si>
  <si>
    <t>ขบ.(ม.6)</t>
  </si>
  <si>
    <t>2 กล.</t>
  </si>
  <si>
    <t>3 ธป.(ทวิ)</t>
  </si>
  <si>
    <t>1 ขบ.(ม.6)</t>
  </si>
  <si>
    <t>2 ขบ.(ม.6)</t>
  </si>
  <si>
    <t>ทต.</t>
  </si>
  <si>
    <t>1 ขบ.</t>
  </si>
  <si>
    <t>2/1 คธ.</t>
  </si>
  <si>
    <t>3 วศ.</t>
  </si>
  <si>
    <t>1 ทต.</t>
  </si>
  <si>
    <t>กบ.(ม.6)</t>
  </si>
  <si>
    <t>1/1 กบ.</t>
  </si>
  <si>
    <t>2/2 คธ.</t>
  </si>
  <si>
    <t>3 อบ.</t>
  </si>
  <si>
    <t>1/1 กบ.(ม.6)</t>
  </si>
  <si>
    <t>2 ทต.</t>
  </si>
  <si>
    <t>1/2 กบ.</t>
  </si>
  <si>
    <t>2/3 คธ.</t>
  </si>
  <si>
    <t>3 คค.</t>
  </si>
  <si>
    <t>2/1 กบ.(ม.6)</t>
  </si>
  <si>
    <t>กต.(ม.6)</t>
  </si>
  <si>
    <t>1/3 กบ.</t>
  </si>
  <si>
    <t>2/4 คธ.</t>
  </si>
  <si>
    <t>3 คฟ.</t>
  </si>
  <si>
    <t>1/4 กบ.</t>
  </si>
  <si>
    <t>2 ธป.(ทวิ)</t>
  </si>
  <si>
    <t>3 คผ.</t>
  </si>
  <si>
    <t>1/1 กต.(ม.6)</t>
  </si>
  <si>
    <t>กล.(ม.6)</t>
  </si>
  <si>
    <t>1/1 กต.</t>
  </si>
  <si>
    <t>2 วศ.</t>
  </si>
  <si>
    <t>3 คอ.</t>
  </si>
  <si>
    <t>1/2 กต.</t>
  </si>
  <si>
    <t>2/1 กต.(ม.6)</t>
  </si>
  <si>
    <t>2 อบ.</t>
  </si>
  <si>
    <t>3 คท.</t>
  </si>
  <si>
    <t>1/1 กล.(ม.6)</t>
  </si>
  <si>
    <t>คธ.(ม.6)</t>
  </si>
  <si>
    <t>1 กล.</t>
  </si>
  <si>
    <t>2 คค.</t>
  </si>
  <si>
    <t>3 รม.</t>
  </si>
  <si>
    <t>1/2 กล.</t>
  </si>
  <si>
    <t>2/1 กล.(ม.6)</t>
  </si>
  <si>
    <t>1/1 คธ.</t>
  </si>
  <si>
    <t>2/1 คฟ.</t>
  </si>
  <si>
    <t>1/1 คธ.(ม.6)</t>
  </si>
  <si>
    <t>2/2 กล.</t>
  </si>
  <si>
    <t>ธป.(ทวิ)</t>
  </si>
  <si>
    <t>1/2 คธ.</t>
  </si>
  <si>
    <t>2/2 คฟ.</t>
  </si>
  <si>
    <t>2/1 คธ.(ม.6)</t>
  </si>
  <si>
    <t>ลจ.(ทวิ)</t>
  </si>
  <si>
    <t>1/3 คธ.</t>
  </si>
  <si>
    <t>2 คผ.</t>
  </si>
  <si>
    <t>1 ธป.(ทวิ)</t>
  </si>
  <si>
    <t>2/1 คอ.</t>
  </si>
  <si>
    <t>1 วศ.</t>
  </si>
  <si>
    <t>2/2 คอ.</t>
  </si>
  <si>
    <t>1 ลจ.(ทวิ)</t>
  </si>
  <si>
    <t>2 ลจ.(ทวิ)</t>
  </si>
  <si>
    <t>คอ.(ม.6)</t>
  </si>
  <si>
    <t>1 อบ.</t>
  </si>
  <si>
    <t>2 คท.</t>
  </si>
  <si>
    <t>1 คค.</t>
  </si>
  <si>
    <t>2 รม.</t>
  </si>
  <si>
    <t>1/1 คอ.(ม.6)</t>
  </si>
  <si>
    <t>1/1 คฟ.</t>
  </si>
  <si>
    <t>1/2 คอ.</t>
  </si>
  <si>
    <t>2/1 คอ.(ม.6)</t>
  </si>
  <si>
    <t>1/2 คฟ.</t>
  </si>
  <si>
    <t>1 ธป.</t>
  </si>
  <si>
    <t>1 คผ.</t>
  </si>
  <si>
    <t>1 รม.</t>
  </si>
  <si>
    <t>1/1 คอ.</t>
  </si>
  <si>
    <t>2/1 รม.(ม6)</t>
  </si>
  <si>
    <t>2/2 รม.</t>
  </si>
  <si>
    <t>1 คท.</t>
  </si>
  <si>
    <t>สรุปรวม</t>
  </si>
  <si>
    <t>คน</t>
  </si>
  <si>
    <t>เทคนิคคอมพิวเตอร์ (ม.6)</t>
  </si>
  <si>
    <t xml:space="preserve">การเลขานุการ (ม.6) </t>
  </si>
  <si>
    <t>ยานยนต์  (ทวิภาคี)</t>
  </si>
  <si>
    <t>คอมพิวเตอร์กราฟิกอาร์ต</t>
  </si>
  <si>
    <t>2/6</t>
  </si>
  <si>
    <t xml:space="preserve">เครื่องมือกล  </t>
  </si>
  <si>
    <t>3/5</t>
  </si>
  <si>
    <t>ธุรกิจค้าปลีกร้านสะดวกซื้อ  (ทวิภาคี)</t>
  </si>
  <si>
    <t>เทคนิคเครื่องกล</t>
  </si>
  <si>
    <t>ผลิตชิ้นส่วนยานยนต์ (ทวิภาคี)</t>
  </si>
  <si>
    <t>ไฟฟ้าควบคุม (ทวิภาคี)</t>
  </si>
  <si>
    <t>เทคโนโลยีอุตสาหกรรมเซรามิก</t>
  </si>
  <si>
    <t>เทคโนโลยีเซรามิก</t>
  </si>
  <si>
    <t>อาหารและโภชนาการ (ม.6)</t>
  </si>
  <si>
    <t>คอมพิวเตอร์ธุรกิจ (ม.6)</t>
  </si>
  <si>
    <t>เทคนิคยานยนต์  (ทวิภาคี)</t>
  </si>
  <si>
    <t xml:space="preserve">บริการอาหารและเครื่องดื่ม </t>
  </si>
  <si>
    <t>กาเลขานุการ (ม.6)</t>
  </si>
  <si>
    <t>ข้อมูล ณ วันที่ ………………………… พ.ศ……………...</t>
  </si>
  <si>
    <t>สรุปจำนวนนักเรียน  นักศึกษา ภาคเรียนที่………………..จำแนกตามระดับชั้น และเพศ</t>
  </si>
  <si>
    <t>รายชื่อสถานศึกษา.......................................................................</t>
  </si>
  <si>
    <t>จำนวนนักเรียน ระดับ ปวช.1  ภาคเรียนที่ ...........................</t>
  </si>
  <si>
    <t>ข้อมูล ณ วันที่ ...................................  พ.ศ. ..................</t>
  </si>
  <si>
    <t>ข้อมูล ณ วันที่ ..................................... พ.ศ......................</t>
  </si>
  <si>
    <t>จำนวนนักเรียน ระดับ ปวช.2  ภาคเรียนที่ ............................</t>
  </si>
  <si>
    <t>ข้อมูล ณ วันที่ ................................ พ.ศ. ...................</t>
  </si>
  <si>
    <t>จำนวนนักเรียน ระดับ ปวช.3  ภาคเรียนที่ ......................</t>
  </si>
  <si>
    <t>จำนวนนักเรียนที่ไม่จบพร้อมรุ่น (รีเกรด) ปีการศึกษา.................. ระดับ ปวช.   ภาคเรียนที่..................</t>
  </si>
  <si>
    <t>ข้อมูล ณ วันที่............................  พ.ศ. ...................</t>
  </si>
  <si>
    <t>ข้อมูล ณ วันที่ .............................. พ.ศ. .................</t>
  </si>
  <si>
    <t>จำนวนนักศึกษา ระดับ ปวส.1  ภาคเรียนที่ .............................</t>
  </si>
  <si>
    <t>ข้อมูล ณ วันที่ ............................... พ.ศ.................</t>
  </si>
  <si>
    <t>จำนวนนักศึกษา ระดับ ปวส.2  ภาคเรียนที่ .........................</t>
  </si>
  <si>
    <t>จำนวนนักศึกษาที่ไม่จบพร้อมรุ่น (รีเกรด) ปีการศึกษา ............... ระดับ ปวส.  ภาคเรียนที่ .......................</t>
  </si>
  <si>
    <t>ข้อมูล ณ วันที่ ....................................  พ.ศ..................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</si>
</sst>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81">
    <font>
      <sz val="16"/>
      <name val="AngsanaUPC"/>
      <family val="0"/>
    </font>
    <font>
      <sz val="11"/>
      <color indexed="8"/>
      <name val="Tahoma"/>
      <family val="2"/>
    </font>
    <font>
      <b/>
      <sz val="20"/>
      <name val="AngsanaUPC"/>
      <family val="1"/>
    </font>
    <font>
      <sz val="8"/>
      <name val="AngsanaUPC"/>
      <family val="1"/>
    </font>
    <font>
      <sz val="14"/>
      <name val="Cordia New"/>
      <family val="2"/>
    </font>
    <font>
      <sz val="10"/>
      <name val="Arial"/>
      <family val="2"/>
    </font>
    <font>
      <b/>
      <sz val="16"/>
      <name val="AngsanaUPC"/>
      <family val="1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6"/>
      <name val="Wingdings"/>
      <family val="0"/>
    </font>
    <font>
      <sz val="15"/>
      <name val="TH SarabunPSK"/>
      <family val="2"/>
    </font>
    <font>
      <b/>
      <sz val="20"/>
      <color indexed="12"/>
      <name val="TH SarabunPSK"/>
      <family val="2"/>
    </font>
    <font>
      <b/>
      <sz val="20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16"/>
      <name val="TH SarabunPSK"/>
      <family val="2"/>
    </font>
    <font>
      <b/>
      <sz val="16"/>
      <color indexed="58"/>
      <name val="TH SarabunPSK"/>
      <family val="2"/>
    </font>
    <font>
      <sz val="16"/>
      <color indexed="58"/>
      <name val="TH SarabunPSK"/>
      <family val="2"/>
    </font>
    <font>
      <sz val="16"/>
      <color indexed="60"/>
      <name val="TH SarabunPSK"/>
      <family val="2"/>
    </font>
    <font>
      <b/>
      <sz val="16"/>
      <color indexed="16"/>
      <name val="TH SarabunPSK"/>
      <family val="2"/>
    </font>
    <font>
      <sz val="16"/>
      <color indexed="8"/>
      <name val="TH SarabunPSK"/>
      <family val="2"/>
    </font>
    <font>
      <b/>
      <sz val="16"/>
      <color indexed="60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7"/>
      <name val="TH SarabunPSK"/>
      <family val="2"/>
    </font>
    <font>
      <b/>
      <sz val="24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.5"/>
      <color indexed="8"/>
      <name val="Arial"/>
      <family val="0"/>
    </font>
    <font>
      <sz val="2"/>
      <color indexed="16"/>
      <name val="Angsana New"/>
      <family val="0"/>
    </font>
    <font>
      <sz val="2"/>
      <color indexed="8"/>
      <name val="Angsana New"/>
      <family val="0"/>
    </font>
    <font>
      <b/>
      <sz val="1.75"/>
      <color indexed="8"/>
      <name val="Angsana New"/>
      <family val="0"/>
    </font>
    <font>
      <b/>
      <sz val="2.5"/>
      <color indexed="12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5" tint="-0.4999699890613556"/>
      <name val="TH SarabunPSK"/>
      <family val="2"/>
    </font>
    <font>
      <b/>
      <sz val="16"/>
      <color theme="1" tint="0.04998999834060669"/>
      <name val="TH SarabunPSK"/>
      <family val="2"/>
    </font>
    <font>
      <b/>
      <sz val="16"/>
      <color rgb="FF003300"/>
      <name val="TH SarabunPSK"/>
      <family val="2"/>
    </font>
    <font>
      <sz val="16"/>
      <color rgb="FF003300"/>
      <name val="TH SarabunPSK"/>
      <family val="2"/>
    </font>
    <font>
      <sz val="16"/>
      <color theme="9" tint="-0.4999699890613556"/>
      <name val="TH SarabunPSK"/>
      <family val="2"/>
    </font>
    <font>
      <b/>
      <sz val="16"/>
      <color theme="5" tint="-0.4999699890613556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theme="9" tint="-0.4999699890613556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7CC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FC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BC4744"/>
        <bgColor indexed="64"/>
      </patternFill>
    </fill>
    <fill>
      <patternFill patternType="solid">
        <fgColor rgb="FFCE7A78"/>
        <bgColor indexed="64"/>
      </patternFill>
    </fill>
    <fill>
      <patternFill patternType="solid">
        <fgColor rgb="FFCE7A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BC47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33ABC3"/>
        <bgColor indexed="64"/>
      </patternFill>
    </fill>
    <fill>
      <patternFill patternType="solid">
        <fgColor rgb="FF7D5FA1"/>
        <bgColor indexed="64"/>
      </patternFill>
    </fill>
    <fill>
      <patternFill patternType="solid">
        <fgColor rgb="FFD4CAE0"/>
        <bgColor indexed="64"/>
      </patternFill>
    </fill>
    <fill>
      <patternFill patternType="solid">
        <fgColor rgb="FF708B39"/>
        <bgColor indexed="64"/>
      </patternFill>
    </fill>
    <fill>
      <patternFill patternType="solid">
        <fgColor rgb="FF95B7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2D9F74"/>
        <bgColor indexed="64"/>
      </patternFill>
    </fill>
    <fill>
      <patternFill patternType="solid">
        <fgColor rgb="FF6DD5AD"/>
        <bgColor indexed="64"/>
      </patternFill>
    </fill>
    <fill>
      <patternFill patternType="solid">
        <fgColor rgb="FFA8E6CE"/>
        <bgColor indexed="64"/>
      </patternFill>
    </fill>
    <fill>
      <patternFill patternType="solid">
        <fgColor rgb="FF6DD5AD"/>
        <bgColor indexed="64"/>
      </patternFill>
    </fill>
    <fill>
      <patternFill patternType="solid">
        <fgColor rgb="FF6DD5AD"/>
        <bgColor indexed="64"/>
      </patternFill>
    </fill>
    <fill>
      <patternFill patternType="solid">
        <fgColor rgb="FFA8E6CE"/>
        <bgColor indexed="64"/>
      </patternFill>
    </fill>
    <fill>
      <patternFill patternType="solid">
        <fgColor rgb="FFA8E6CE"/>
        <bgColor indexed="64"/>
      </patternFill>
    </fill>
    <fill>
      <patternFill patternType="solid">
        <fgColor rgb="FFA8E6CE"/>
        <bgColor indexed="64"/>
      </patternFill>
    </fill>
    <fill>
      <patternFill patternType="solid">
        <fgColor rgb="FF2D9F7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ED5584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9BD2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0070C0"/>
      </left>
      <right style="double">
        <color rgb="FF0070C0"/>
      </right>
      <top style="double">
        <color rgb="FF0070C0"/>
      </top>
      <bottom/>
    </border>
    <border>
      <left style="double">
        <color rgb="FF0070C0"/>
      </left>
      <right style="double">
        <color rgb="FF0070C0"/>
      </right>
      <top style="double">
        <color rgb="FF0070C0"/>
      </top>
      <bottom style="double">
        <color rgb="FF0070C0"/>
      </bottom>
    </border>
    <border>
      <left/>
      <right style="double">
        <color rgb="FF0070C0"/>
      </right>
      <top style="double">
        <color rgb="FF0070C0"/>
      </top>
      <bottom style="double">
        <color rgb="FF0070C0"/>
      </bottom>
    </border>
    <border>
      <left/>
      <right/>
      <top style="double">
        <color rgb="FF0070C0"/>
      </top>
      <bottom style="double">
        <color rgb="FF0070C0"/>
      </bottom>
    </border>
    <border>
      <left/>
      <right style="double">
        <color rgb="FFC00000"/>
      </right>
      <top style="double">
        <color rgb="FFC00000"/>
      </top>
      <bottom style="double">
        <color rgb="FFC00000"/>
      </bottom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double">
        <color rgb="FFC00000"/>
      </left>
      <right style="double">
        <color rgb="FFC00000"/>
      </right>
      <top style="double">
        <color rgb="FFC00000"/>
      </top>
      <bottom/>
    </border>
    <border>
      <left style="double">
        <color rgb="FFC00000"/>
      </left>
      <right style="double">
        <color rgb="FFC00000"/>
      </right>
      <top/>
      <bottom style="double">
        <color rgb="FFC00000"/>
      </bottom>
    </border>
    <border>
      <left style="double">
        <color theme="9" tint="-0.4999699890613556"/>
      </left>
      <right style="double">
        <color theme="9" tint="-0.4999699890613556"/>
      </right>
      <top style="double">
        <color theme="9" tint="-0.4999699890613556"/>
      </top>
      <bottom style="double">
        <color theme="9" tint="-0.4999699890613556"/>
      </bottom>
    </border>
    <border>
      <left/>
      <right style="double">
        <color rgb="FF1A741A"/>
      </right>
      <top/>
      <bottom/>
    </border>
    <border>
      <left style="double">
        <color rgb="FF481F67"/>
      </left>
      <right style="double">
        <color rgb="FF481F67"/>
      </right>
      <top style="double">
        <color rgb="FF481F67"/>
      </top>
      <bottom style="double">
        <color rgb="FF481F67"/>
      </bottom>
    </border>
    <border>
      <left style="double">
        <color rgb="FF1C5E32"/>
      </left>
      <right style="double">
        <color rgb="FF1C5E32"/>
      </right>
      <top style="double">
        <color rgb="FF1C5E32"/>
      </top>
      <bottom style="double">
        <color rgb="FF1C5E32"/>
      </bottom>
    </border>
    <border>
      <left style="double">
        <color rgb="FF16501D"/>
      </left>
      <right style="double">
        <color rgb="FF16501D"/>
      </right>
      <top style="double">
        <color rgb="FF16501D"/>
      </top>
      <bottom style="double">
        <color rgb="FF16501D"/>
      </bottom>
    </border>
    <border>
      <left/>
      <right style="double">
        <color rgb="FF0070C0"/>
      </right>
      <top style="double">
        <color rgb="FF0070C0"/>
      </top>
      <bottom/>
    </border>
    <border>
      <left/>
      <right/>
      <top/>
      <bottom style="double">
        <color rgb="FF0070C0"/>
      </bottom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/>
      <right style="double"/>
      <top style="double"/>
      <bottom style="double"/>
    </border>
    <border>
      <left style="double"/>
      <right style="double"/>
      <top style="double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dashed"/>
      <bottom/>
    </border>
    <border>
      <left style="thin"/>
      <right style="thin"/>
      <top style="dashed"/>
      <bottom/>
    </border>
    <border>
      <left style="thin"/>
      <right style="medium"/>
      <top style="dashed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>
        <color rgb="FF0070C0"/>
      </left>
      <right style="double">
        <color rgb="FF0070C0"/>
      </right>
      <top/>
      <bottom/>
    </border>
    <border>
      <left style="double">
        <color rgb="FF0070C0"/>
      </left>
      <right style="double">
        <color rgb="FF0070C0"/>
      </right>
      <top/>
      <bottom style="double">
        <color rgb="FF0070C0"/>
      </bottom>
    </border>
    <border>
      <left style="double">
        <color rgb="FF0070C0"/>
      </left>
      <right/>
      <top style="double">
        <color rgb="FF0070C0"/>
      </top>
      <bottom/>
    </border>
    <border>
      <left style="double">
        <color rgb="FF0070C0"/>
      </left>
      <right/>
      <top/>
      <bottom style="double">
        <color rgb="FF0070C0"/>
      </bottom>
    </border>
    <border>
      <left/>
      <right style="double">
        <color rgb="FF0070C0"/>
      </right>
      <top/>
      <bottom style="double">
        <color rgb="FF0070C0"/>
      </bottom>
    </border>
    <border>
      <left style="double">
        <color rgb="FF16501D"/>
      </left>
      <right style="double">
        <color rgb="FF16501D"/>
      </right>
      <top style="double">
        <color rgb="FF16501D"/>
      </top>
      <bottom/>
    </border>
    <border>
      <left style="double">
        <color rgb="FF16501D"/>
      </left>
      <right style="double">
        <color rgb="FF16501D"/>
      </right>
      <top/>
      <bottom/>
    </border>
    <border>
      <left style="double">
        <color rgb="FF16501D"/>
      </left>
      <right style="double">
        <color rgb="FF16501D"/>
      </right>
      <top/>
      <bottom style="double">
        <color rgb="FF16501D"/>
      </bottom>
    </border>
    <border>
      <left style="double">
        <color rgb="FFC00000"/>
      </left>
      <right/>
      <top style="double">
        <color rgb="FFC00000"/>
      </top>
      <bottom style="double">
        <color rgb="FFC00000"/>
      </bottom>
    </border>
    <border>
      <left/>
      <right/>
      <top style="double">
        <color rgb="FFC00000"/>
      </top>
      <bottom style="double">
        <color rgb="FFC00000"/>
      </bottom>
    </border>
    <border>
      <left style="double">
        <color rgb="FFC00000"/>
      </left>
      <right style="double">
        <color rgb="FF33CC33"/>
      </right>
      <top style="double">
        <color rgb="FFC00000"/>
      </top>
      <bottom style="double">
        <color rgb="FFC00000"/>
      </bottom>
    </border>
    <border>
      <left style="double">
        <color rgb="FF33CC33"/>
      </left>
      <right style="double">
        <color rgb="FFC00000"/>
      </right>
      <top style="double">
        <color rgb="FFC00000"/>
      </top>
      <bottom style="double">
        <color rgb="FFC00000"/>
      </bottom>
    </border>
    <border>
      <left style="double">
        <color rgb="FFC00000"/>
      </left>
      <right style="double">
        <color rgb="FFC00000"/>
      </right>
      <top/>
      <bottom/>
    </border>
    <border>
      <left style="double"/>
      <right/>
      <top/>
      <bottom/>
    </border>
    <border>
      <left style="double">
        <color rgb="FF0070C0"/>
      </left>
      <right/>
      <top style="double">
        <color rgb="FF0070C0"/>
      </top>
      <bottom style="double">
        <color rgb="FF0070C0"/>
      </bottom>
    </border>
    <border>
      <left style="double">
        <color rgb="FF1C5E32"/>
      </left>
      <right/>
      <top style="double">
        <color rgb="FF1C5E32"/>
      </top>
      <bottom style="double">
        <color rgb="FF1C5E32"/>
      </bottom>
    </border>
    <border>
      <left/>
      <right style="double">
        <color rgb="FF1C5E32"/>
      </right>
      <top style="double">
        <color rgb="FF1C5E32"/>
      </top>
      <bottom style="double">
        <color rgb="FF1C5E32"/>
      </bottom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double">
        <color rgb="FF0070C0"/>
      </left>
      <right style="double">
        <color rgb="FF0070C0"/>
      </right>
      <top style="thin">
        <color rgb="FF0070C0"/>
      </top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9" fontId="0" fillId="0" borderId="0" applyFont="0" applyFill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9" fillId="23" borderId="1" applyNumberFormat="0" applyAlignment="0" applyProtection="0"/>
    <xf numFmtId="0" fontId="60" fillId="24" borderId="0" applyNumberFormat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0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7" fillId="0" borderId="0" xfId="0" applyFont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68" fillId="33" borderId="10" xfId="0" applyFont="1" applyFill="1" applyBorder="1" applyAlignment="1">
      <alignment horizontal="center" vertical="center"/>
    </xf>
    <xf numFmtId="49" fontId="68" fillId="33" borderId="11" xfId="0" applyNumberFormat="1" applyFont="1" applyFill="1" applyBorder="1" applyAlignment="1">
      <alignment horizontal="center" vertical="center"/>
    </xf>
    <xf numFmtId="0" fontId="68" fillId="33" borderId="11" xfId="0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49" fontId="8" fillId="35" borderId="12" xfId="0" applyNumberFormat="1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left" vertical="center"/>
    </xf>
    <xf numFmtId="0" fontId="8" fillId="36" borderId="12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35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68" fillId="33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49" fontId="7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49" fontId="8" fillId="0" borderId="15" xfId="0" applyNumberFormat="1" applyFont="1" applyBorder="1" applyAlignment="1">
      <alignment horizontal="center" vertical="center"/>
    </xf>
    <xf numFmtId="49" fontId="8" fillId="35" borderId="15" xfId="0" applyNumberFormat="1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vertical="center"/>
    </xf>
    <xf numFmtId="49" fontId="8" fillId="35" borderId="14" xfId="0" applyNumberFormat="1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3" fontId="7" fillId="35" borderId="15" xfId="0" applyNumberFormat="1" applyFont="1" applyFill="1" applyBorder="1" applyAlignment="1">
      <alignment horizontal="center" vertical="center"/>
    </xf>
    <xf numFmtId="49" fontId="7" fillId="37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35" borderId="0" xfId="50" applyFont="1" applyFill="1">
      <alignment/>
      <protection/>
    </xf>
    <xf numFmtId="0" fontId="8" fillId="35" borderId="0" xfId="50" applyFont="1" applyFill="1" applyAlignment="1">
      <alignment horizontal="center"/>
      <protection/>
    </xf>
    <xf numFmtId="0" fontId="8" fillId="0" borderId="0" xfId="0" applyFont="1" applyAlignment="1">
      <alignment horizontal="left" vertical="center"/>
    </xf>
    <xf numFmtId="49" fontId="8" fillId="36" borderId="11" xfId="0" applyNumberFormat="1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11" fillId="36" borderId="11" xfId="0" applyFont="1" applyFill="1" applyBorder="1" applyAlignment="1">
      <alignment horizontal="left" vertical="center"/>
    </xf>
    <xf numFmtId="0" fontId="14" fillId="0" borderId="0" xfId="0" applyFont="1" applyAlignment="1">
      <alignment horizontal="centerContinuous" vertical="center"/>
    </xf>
    <xf numFmtId="49" fontId="15" fillId="0" borderId="0" xfId="0" applyNumberFormat="1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49" fontId="8" fillId="0" borderId="0" xfId="0" applyNumberFormat="1" applyFont="1" applyAlignment="1">
      <alignment horizontal="left" vertical="center"/>
    </xf>
    <xf numFmtId="0" fontId="7" fillId="38" borderId="11" xfId="0" applyFont="1" applyFill="1" applyBorder="1" applyAlignment="1">
      <alignment horizontal="center" vertical="center"/>
    </xf>
    <xf numFmtId="49" fontId="7" fillId="38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9" fillId="0" borderId="0" xfId="0" applyFont="1" applyAlignment="1">
      <alignment vertical="center"/>
    </xf>
    <xf numFmtId="0" fontId="7" fillId="19" borderId="1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9" borderId="16" xfId="0" applyFont="1" applyFill="1" applyBorder="1" applyAlignment="1">
      <alignment horizontal="center" vertical="center"/>
    </xf>
    <xf numFmtId="0" fontId="7" fillId="19" borderId="17" xfId="0" applyFont="1" applyFill="1" applyBorder="1" applyAlignment="1">
      <alignment horizontal="center" vertical="center"/>
    </xf>
    <xf numFmtId="49" fontId="7" fillId="3" borderId="18" xfId="0" applyNumberFormat="1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9" borderId="17" xfId="0" applyFont="1" applyFill="1" applyBorder="1" applyAlignment="1">
      <alignment horizontal="center" vertical="center"/>
    </xf>
    <xf numFmtId="0" fontId="70" fillId="13" borderId="18" xfId="0" applyFont="1" applyFill="1" applyBorder="1" applyAlignment="1">
      <alignment horizontal="left" vertical="center"/>
    </xf>
    <xf numFmtId="3" fontId="70" fillId="13" borderId="18" xfId="0" applyNumberFormat="1" applyFont="1" applyFill="1" applyBorder="1" applyAlignment="1">
      <alignment horizontal="center" vertical="center"/>
    </xf>
    <xf numFmtId="49" fontId="70" fillId="13" borderId="18" xfId="0" applyNumberFormat="1" applyFont="1" applyFill="1" applyBorder="1" applyAlignment="1">
      <alignment horizontal="left" vertical="center"/>
    </xf>
    <xf numFmtId="0" fontId="70" fillId="13" borderId="18" xfId="0" applyFont="1" applyFill="1" applyBorder="1" applyAlignment="1">
      <alignment horizontal="center" vertical="center"/>
    </xf>
    <xf numFmtId="49" fontId="8" fillId="7" borderId="18" xfId="0" applyNumberFormat="1" applyFont="1" applyFill="1" applyBorder="1" applyAlignment="1">
      <alignment horizontal="left" vertical="center"/>
    </xf>
    <xf numFmtId="0" fontId="8" fillId="7" borderId="18" xfId="0" applyFont="1" applyFill="1" applyBorder="1" applyAlignment="1">
      <alignment horizontal="center" vertical="center"/>
    </xf>
    <xf numFmtId="0" fontId="70" fillId="7" borderId="18" xfId="0" applyFont="1" applyFill="1" applyBorder="1" applyAlignment="1">
      <alignment horizontal="center" vertical="center"/>
    </xf>
    <xf numFmtId="0" fontId="70" fillId="13" borderId="18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/>
    </xf>
    <xf numFmtId="0" fontId="70" fillId="13" borderId="18" xfId="0" applyFont="1" applyFill="1" applyBorder="1" applyAlignment="1">
      <alignment horizontal="left"/>
    </xf>
    <xf numFmtId="3" fontId="70" fillId="13" borderId="18" xfId="0" applyNumberFormat="1" applyFont="1" applyFill="1" applyBorder="1" applyAlignment="1">
      <alignment horizontal="center"/>
    </xf>
    <xf numFmtId="0" fontId="8" fillId="7" borderId="18" xfId="0" applyFont="1" applyFill="1" applyBorder="1" applyAlignment="1">
      <alignment horizontal="left"/>
    </xf>
    <xf numFmtId="3" fontId="8" fillId="7" borderId="18" xfId="0" applyNumberFormat="1" applyFont="1" applyFill="1" applyBorder="1" applyAlignment="1">
      <alignment horizontal="center"/>
    </xf>
    <xf numFmtId="3" fontId="7" fillId="19" borderId="18" xfId="0" applyNumberFormat="1" applyFont="1" applyFill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/>
    </xf>
    <xf numFmtId="3" fontId="7" fillId="19" borderId="18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40" borderId="18" xfId="0" applyFont="1" applyFill="1" applyBorder="1" applyAlignment="1">
      <alignment horizontal="left" vertical="center"/>
    </xf>
    <xf numFmtId="0" fontId="8" fillId="40" borderId="18" xfId="0" applyFont="1" applyFill="1" applyBorder="1" applyAlignment="1">
      <alignment/>
    </xf>
    <xf numFmtId="0" fontId="8" fillId="32" borderId="18" xfId="0" applyFont="1" applyFill="1" applyBorder="1" applyAlignment="1">
      <alignment horizontal="left" vertical="center"/>
    </xf>
    <xf numFmtId="0" fontId="8" fillId="32" borderId="18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8" fillId="40" borderId="18" xfId="0" applyFont="1" applyFill="1" applyBorder="1" applyAlignment="1">
      <alignment horizontal="center" vertical="center"/>
    </xf>
    <xf numFmtId="0" fontId="8" fillId="40" borderId="18" xfId="0" applyFont="1" applyFill="1" applyBorder="1" applyAlignment="1">
      <alignment horizontal="center"/>
    </xf>
    <xf numFmtId="0" fontId="8" fillId="32" borderId="18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7" fillId="10" borderId="17" xfId="0" applyFont="1" applyFill="1" applyBorder="1" applyAlignment="1">
      <alignment horizontal="center" vertical="center"/>
    </xf>
    <xf numFmtId="0" fontId="70" fillId="32" borderId="18" xfId="0" applyFont="1" applyFill="1" applyBorder="1" applyAlignment="1">
      <alignment horizontal="center" vertical="center"/>
    </xf>
    <xf numFmtId="0" fontId="70" fillId="40" borderId="18" xfId="0" applyFont="1" applyFill="1" applyBorder="1" applyAlignment="1">
      <alignment horizontal="center" vertical="center"/>
    </xf>
    <xf numFmtId="0" fontId="70" fillId="32" borderId="18" xfId="0" applyFont="1" applyFill="1" applyBorder="1" applyAlignment="1">
      <alignment horizontal="center"/>
    </xf>
    <xf numFmtId="0" fontId="70" fillId="40" borderId="18" xfId="0" applyFont="1" applyFill="1" applyBorder="1" applyAlignment="1">
      <alignment horizontal="center"/>
    </xf>
    <xf numFmtId="49" fontId="71" fillId="10" borderId="19" xfId="0" applyNumberFormat="1" applyFont="1" applyFill="1" applyBorder="1" applyAlignment="1">
      <alignment vertical="center"/>
    </xf>
    <xf numFmtId="49" fontId="71" fillId="10" borderId="18" xfId="0" applyNumberFormat="1" applyFont="1" applyFill="1" applyBorder="1" applyAlignment="1">
      <alignment horizontal="center" vertical="center"/>
    </xf>
    <xf numFmtId="0" fontId="72" fillId="10" borderId="20" xfId="0" applyFont="1" applyFill="1" applyBorder="1" applyAlignment="1">
      <alignment vertical="center"/>
    </xf>
    <xf numFmtId="49" fontId="72" fillId="10" borderId="18" xfId="0" applyNumberFormat="1" applyFont="1" applyFill="1" applyBorder="1" applyAlignment="1">
      <alignment horizontal="center" vertical="center"/>
    </xf>
    <xf numFmtId="0" fontId="73" fillId="32" borderId="18" xfId="0" applyFont="1" applyFill="1" applyBorder="1" applyAlignment="1">
      <alignment horizontal="center" vertical="center"/>
    </xf>
    <xf numFmtId="0" fontId="73" fillId="40" borderId="18" xfId="0" applyFont="1" applyFill="1" applyBorder="1" applyAlignment="1">
      <alignment horizontal="center" vertical="center"/>
    </xf>
    <xf numFmtId="0" fontId="73" fillId="32" borderId="18" xfId="0" applyFont="1" applyFill="1" applyBorder="1" applyAlignment="1">
      <alignment horizontal="center"/>
    </xf>
    <xf numFmtId="0" fontId="73" fillId="40" borderId="18" xfId="0" applyFont="1" applyFill="1" applyBorder="1" applyAlignment="1">
      <alignment horizontal="center"/>
    </xf>
    <xf numFmtId="0" fontId="74" fillId="32" borderId="18" xfId="0" applyFont="1" applyFill="1" applyBorder="1" applyAlignment="1">
      <alignment horizontal="center"/>
    </xf>
    <xf numFmtId="0" fontId="74" fillId="40" borderId="18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71" fillId="41" borderId="18" xfId="0" applyNumberFormat="1" applyFont="1" applyFill="1" applyBorder="1" applyAlignment="1">
      <alignment horizontal="center"/>
    </xf>
    <xf numFmtId="0" fontId="75" fillId="0" borderId="18" xfId="0" applyFont="1" applyBorder="1" applyAlignment="1">
      <alignment horizontal="center"/>
    </xf>
    <xf numFmtId="0" fontId="7" fillId="37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8" fillId="0" borderId="0" xfId="0" applyFont="1" applyAlignment="1">
      <alignment horizontal="centerContinuous" vertical="center"/>
    </xf>
    <xf numFmtId="49" fontId="68" fillId="0" borderId="0" xfId="0" applyNumberFormat="1" applyFont="1" applyAlignment="1">
      <alignment horizontal="centerContinuous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42" borderId="15" xfId="0" applyFont="1" applyFill="1" applyBorder="1" applyAlignment="1">
      <alignment horizontal="center" vertical="center"/>
    </xf>
    <xf numFmtId="0" fontId="7" fillId="43" borderId="21" xfId="0" applyFont="1" applyFill="1" applyBorder="1" applyAlignment="1">
      <alignment horizontal="center" vertical="center"/>
    </xf>
    <xf numFmtId="49" fontId="7" fillId="43" borderId="15" xfId="0" applyNumberFormat="1" applyFont="1" applyFill="1" applyBorder="1" applyAlignment="1">
      <alignment horizontal="center" vertical="center"/>
    </xf>
    <xf numFmtId="0" fontId="7" fillId="43" borderId="15" xfId="0" applyFont="1" applyFill="1" applyBorder="1" applyAlignment="1">
      <alignment horizontal="center" vertical="center"/>
    </xf>
    <xf numFmtId="0" fontId="7" fillId="44" borderId="15" xfId="0" applyFont="1" applyFill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7" fillId="9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7" fillId="45" borderId="15" xfId="0" applyFont="1" applyFill="1" applyBorder="1" applyAlignment="1">
      <alignment horizontal="center" vertical="center"/>
    </xf>
    <xf numFmtId="0" fontId="7" fillId="46" borderId="15" xfId="0" applyFont="1" applyFill="1" applyBorder="1" applyAlignment="1">
      <alignment horizontal="center" vertical="center"/>
    </xf>
    <xf numFmtId="0" fontId="8" fillId="44" borderId="15" xfId="0" applyFont="1" applyFill="1" applyBorder="1" applyAlignment="1">
      <alignment horizontal="center" vertical="center"/>
    </xf>
    <xf numFmtId="0" fontId="7" fillId="47" borderId="15" xfId="0" applyFont="1" applyFill="1" applyBorder="1" applyAlignment="1">
      <alignment horizontal="center" vertical="center"/>
    </xf>
    <xf numFmtId="0" fontId="7" fillId="48" borderId="23" xfId="0" applyFont="1" applyFill="1" applyBorder="1" applyAlignment="1">
      <alignment horizontal="center" vertical="center"/>
    </xf>
    <xf numFmtId="0" fontId="8" fillId="13" borderId="23" xfId="0" applyFont="1" applyFill="1" applyBorder="1" applyAlignment="1">
      <alignment vertical="center"/>
    </xf>
    <xf numFmtId="0" fontId="8" fillId="13" borderId="23" xfId="0" applyFont="1" applyFill="1" applyBorder="1" applyAlignment="1">
      <alignment horizontal="center" vertical="center"/>
    </xf>
    <xf numFmtId="0" fontId="7" fillId="49" borderId="11" xfId="50" applyFont="1" applyFill="1" applyBorder="1" applyAlignment="1">
      <alignment horizontal="center"/>
      <protection/>
    </xf>
    <xf numFmtId="0" fontId="8" fillId="35" borderId="11" xfId="50" applyFont="1" applyFill="1" applyBorder="1" applyAlignment="1">
      <alignment horizontal="center"/>
      <protection/>
    </xf>
    <xf numFmtId="0" fontId="7" fillId="18" borderId="11" xfId="50" applyFont="1" applyFill="1" applyBorder="1" applyAlignment="1">
      <alignment horizontal="center"/>
      <protection/>
    </xf>
    <xf numFmtId="0" fontId="8" fillId="35" borderId="10" xfId="50" applyFont="1" applyFill="1" applyBorder="1" applyAlignment="1">
      <alignment horizontal="center"/>
      <protection/>
    </xf>
    <xf numFmtId="0" fontId="7" fillId="18" borderId="24" xfId="50" applyFont="1" applyFill="1" applyBorder="1" applyAlignment="1">
      <alignment horizontal="center"/>
      <protection/>
    </xf>
    <xf numFmtId="0" fontId="7" fillId="18" borderId="0" xfId="50" applyFont="1" applyFill="1" applyBorder="1" applyAlignment="1">
      <alignment horizontal="center"/>
      <protection/>
    </xf>
    <xf numFmtId="0" fontId="8" fillId="13" borderId="23" xfId="0" applyFont="1" applyFill="1" applyBorder="1" applyAlignment="1">
      <alignment horizontal="center" vertical="center"/>
    </xf>
    <xf numFmtId="0" fontId="12" fillId="6" borderId="11" xfId="50" applyFont="1" applyFill="1" applyBorder="1" applyAlignment="1">
      <alignment horizontal="center"/>
      <protection/>
    </xf>
    <xf numFmtId="0" fontId="8" fillId="6" borderId="11" xfId="50" applyFont="1" applyFill="1" applyBorder="1" applyAlignment="1">
      <alignment horizontal="center"/>
      <protection/>
    </xf>
    <xf numFmtId="0" fontId="12" fillId="6" borderId="10" xfId="50" applyFont="1" applyFill="1" applyBorder="1" applyAlignment="1">
      <alignment horizontal="center"/>
      <protection/>
    </xf>
    <xf numFmtId="0" fontId="8" fillId="6" borderId="10" xfId="50" applyFont="1" applyFill="1" applyBorder="1" applyAlignment="1">
      <alignment horizontal="center"/>
      <protection/>
    </xf>
    <xf numFmtId="0" fontId="7" fillId="37" borderId="11" xfId="0" applyFont="1" applyFill="1" applyBorder="1" applyAlignment="1">
      <alignment horizontal="center" vertical="center"/>
    </xf>
    <xf numFmtId="0" fontId="76" fillId="32" borderId="18" xfId="0" applyFont="1" applyFill="1" applyBorder="1" applyAlignment="1">
      <alignment horizontal="center" vertical="center"/>
    </xf>
    <xf numFmtId="0" fontId="76" fillId="40" borderId="18" xfId="0" applyFont="1" applyFill="1" applyBorder="1" applyAlignment="1">
      <alignment horizontal="center" vertical="center"/>
    </xf>
    <xf numFmtId="0" fontId="76" fillId="32" borderId="18" xfId="0" applyFont="1" applyFill="1" applyBorder="1" applyAlignment="1">
      <alignment horizontal="center"/>
    </xf>
    <xf numFmtId="0" fontId="76" fillId="40" borderId="18" xfId="0" applyFont="1" applyFill="1" applyBorder="1" applyAlignment="1">
      <alignment horizontal="center"/>
    </xf>
    <xf numFmtId="0" fontId="77" fillId="0" borderId="18" xfId="0" applyFont="1" applyBorder="1" applyAlignment="1">
      <alignment horizontal="center"/>
    </xf>
    <xf numFmtId="0" fontId="71" fillId="0" borderId="18" xfId="0" applyFont="1" applyFill="1" applyBorder="1" applyAlignment="1">
      <alignment horizontal="center"/>
    </xf>
    <xf numFmtId="0" fontId="72" fillId="0" borderId="18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8" fillId="35" borderId="25" xfId="51" applyFont="1" applyFill="1" applyBorder="1">
      <alignment/>
      <protection/>
    </xf>
    <xf numFmtId="0" fontId="12" fillId="5" borderId="25" xfId="51" applyFont="1" applyFill="1" applyBorder="1" applyAlignment="1">
      <alignment horizontal="center"/>
      <protection/>
    </xf>
    <xf numFmtId="0" fontId="8" fillId="5" borderId="25" xfId="51" applyFont="1" applyFill="1" applyBorder="1">
      <alignment/>
      <protection/>
    </xf>
    <xf numFmtId="0" fontId="8" fillId="35" borderId="25" xfId="51" applyFont="1" applyFill="1" applyBorder="1" applyAlignment="1">
      <alignment horizontal="center"/>
      <protection/>
    </xf>
    <xf numFmtId="0" fontId="12" fillId="5" borderId="25" xfId="51" applyFont="1" applyFill="1" applyBorder="1">
      <alignment/>
      <protection/>
    </xf>
    <xf numFmtId="0" fontId="13" fillId="35" borderId="25" xfId="51" applyFont="1" applyFill="1" applyBorder="1">
      <alignment/>
      <protection/>
    </xf>
    <xf numFmtId="0" fontId="7" fillId="50" borderId="25" xfId="51" applyFont="1" applyFill="1" applyBorder="1" applyAlignment="1">
      <alignment horizontal="center"/>
      <protection/>
    </xf>
    <xf numFmtId="0" fontId="7" fillId="51" borderId="25" xfId="51" applyFont="1" applyFill="1" applyBorder="1" applyAlignment="1">
      <alignment horizontal="center"/>
      <protection/>
    </xf>
    <xf numFmtId="0" fontId="7" fillId="35" borderId="11" xfId="50" applyFont="1" applyFill="1" applyBorder="1" applyAlignment="1">
      <alignment horizontal="center"/>
      <protection/>
    </xf>
    <xf numFmtId="0" fontId="7" fillId="35" borderId="25" xfId="51" applyFont="1" applyFill="1" applyBorder="1" applyAlignment="1">
      <alignment horizontal="center"/>
      <protection/>
    </xf>
    <xf numFmtId="0" fontId="68" fillId="50" borderId="25" xfId="51" applyFont="1" applyFill="1" applyBorder="1" applyAlignment="1">
      <alignment horizontal="center"/>
      <protection/>
    </xf>
    <xf numFmtId="0" fontId="7" fillId="52" borderId="26" xfId="0" applyFont="1" applyFill="1" applyBorder="1" applyAlignment="1">
      <alignment horizontal="center" vertical="center"/>
    </xf>
    <xf numFmtId="49" fontId="7" fillId="52" borderId="26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7" fillId="53" borderId="26" xfId="0" applyFont="1" applyFill="1" applyBorder="1" applyAlignment="1">
      <alignment horizontal="center" vertical="center"/>
    </xf>
    <xf numFmtId="0" fontId="7" fillId="16" borderId="26" xfId="0" applyFont="1" applyFill="1" applyBorder="1" applyAlignment="1">
      <alignment horizontal="center" vertical="center"/>
    </xf>
    <xf numFmtId="0" fontId="7" fillId="54" borderId="26" xfId="0" applyFont="1" applyFill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49" fontId="8" fillId="36" borderId="26" xfId="0" applyNumberFormat="1" applyFont="1" applyFill="1" applyBorder="1" applyAlignment="1">
      <alignment horizontal="center" vertical="center"/>
    </xf>
    <xf numFmtId="0" fontId="8" fillId="36" borderId="26" xfId="0" applyFont="1" applyFill="1" applyBorder="1" applyAlignment="1">
      <alignment horizontal="left" vertical="center"/>
    </xf>
    <xf numFmtId="0" fontId="8" fillId="36" borderId="2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7" fillId="47" borderId="14" xfId="0" applyFont="1" applyFill="1" applyBorder="1" applyAlignment="1">
      <alignment horizontal="center" vertical="center"/>
    </xf>
    <xf numFmtId="0" fontId="9" fillId="55" borderId="27" xfId="0" applyFont="1" applyFill="1" applyBorder="1" applyAlignment="1">
      <alignment horizontal="center" vertical="center"/>
    </xf>
    <xf numFmtId="49" fontId="9" fillId="55" borderId="27" xfId="0" applyNumberFormat="1" applyFont="1" applyFill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7" fillId="56" borderId="27" xfId="0" applyFont="1" applyFill="1" applyBorder="1" applyAlignment="1">
      <alignment horizontal="center" vertical="center"/>
    </xf>
    <xf numFmtId="0" fontId="7" fillId="57" borderId="27" xfId="0" applyFont="1" applyFill="1" applyBorder="1" applyAlignment="1">
      <alignment horizontal="center" vertical="center"/>
    </xf>
    <xf numFmtId="0" fontId="7" fillId="58" borderId="27" xfId="0" applyFont="1" applyFill="1" applyBorder="1" applyAlignment="1">
      <alignment horizontal="center" vertical="center"/>
    </xf>
    <xf numFmtId="0" fontId="7" fillId="59" borderId="27" xfId="0" applyFont="1" applyFill="1" applyBorder="1" applyAlignment="1">
      <alignment horizontal="center" vertical="center"/>
    </xf>
    <xf numFmtId="0" fontId="7" fillId="60" borderId="27" xfId="0" applyFont="1" applyFill="1" applyBorder="1" applyAlignment="1">
      <alignment horizontal="center" vertical="center"/>
    </xf>
    <xf numFmtId="0" fontId="7" fillId="61" borderId="27" xfId="0" applyFont="1" applyFill="1" applyBorder="1" applyAlignment="1">
      <alignment horizontal="center" vertical="center"/>
    </xf>
    <xf numFmtId="0" fontId="7" fillId="62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3" fontId="7" fillId="0" borderId="27" xfId="0" applyNumberFormat="1" applyFont="1" applyFill="1" applyBorder="1" applyAlignment="1">
      <alignment horizontal="center" vertical="center"/>
    </xf>
    <xf numFmtId="0" fontId="7" fillId="63" borderId="27" xfId="0" applyFont="1" applyFill="1" applyBorder="1" applyAlignment="1">
      <alignment horizontal="center" vertical="center"/>
    </xf>
    <xf numFmtId="3" fontId="7" fillId="63" borderId="27" xfId="33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8" fillId="35" borderId="12" xfId="50" applyFont="1" applyFill="1" applyBorder="1">
      <alignment/>
      <protection/>
    </xf>
    <xf numFmtId="0" fontId="8" fillId="35" borderId="28" xfId="50" applyFont="1" applyFill="1" applyBorder="1">
      <alignment/>
      <protection/>
    </xf>
    <xf numFmtId="0" fontId="8" fillId="0" borderId="0" xfId="0" applyFont="1" applyFill="1" applyAlignment="1">
      <alignment/>
    </xf>
    <xf numFmtId="0" fontId="7" fillId="0" borderId="29" xfId="0" applyFont="1" applyBorder="1" applyAlignment="1">
      <alignment horizontal="center"/>
    </xf>
    <xf numFmtId="0" fontId="50" fillId="0" borderId="0" xfId="38">
      <alignment/>
      <protection/>
    </xf>
    <xf numFmtId="3" fontId="9" fillId="0" borderId="30" xfId="38" applyNumberFormat="1" applyFont="1" applyBorder="1" applyAlignment="1">
      <alignment horizontal="center"/>
      <protection/>
    </xf>
    <xf numFmtId="0" fontId="9" fillId="0" borderId="30" xfId="38" applyFont="1" applyBorder="1" applyAlignment="1">
      <alignment horizontal="center"/>
      <protection/>
    </xf>
    <xf numFmtId="0" fontId="23" fillId="0" borderId="30" xfId="38" applyFont="1" applyBorder="1" applyAlignment="1">
      <alignment horizontal="center"/>
      <protection/>
    </xf>
    <xf numFmtId="0" fontId="23" fillId="0" borderId="30" xfId="38" applyFont="1" applyBorder="1">
      <alignment/>
      <protection/>
    </xf>
    <xf numFmtId="49" fontId="23" fillId="0" borderId="30" xfId="38" applyNumberFormat="1" applyFont="1" applyBorder="1" applyAlignment="1">
      <alignment horizontal="center"/>
      <protection/>
    </xf>
    <xf numFmtId="0" fontId="23" fillId="0" borderId="30" xfId="38" applyFont="1" applyBorder="1" applyAlignment="1">
      <alignment horizontal="left"/>
      <protection/>
    </xf>
    <xf numFmtId="0" fontId="23" fillId="35" borderId="30" xfId="38" applyFont="1" applyFill="1" applyBorder="1" applyAlignment="1">
      <alignment horizontal="center"/>
      <protection/>
    </xf>
    <xf numFmtId="0" fontId="23" fillId="35" borderId="30" xfId="38" applyFont="1" applyFill="1" applyBorder="1">
      <alignment/>
      <protection/>
    </xf>
    <xf numFmtId="49" fontId="23" fillId="35" borderId="30" xfId="38" applyNumberFormat="1" applyFont="1" applyFill="1" applyBorder="1" applyAlignment="1">
      <alignment horizontal="center"/>
      <protection/>
    </xf>
    <xf numFmtId="0" fontId="23" fillId="35" borderId="30" xfId="38" applyFont="1" applyFill="1" applyBorder="1" applyAlignment="1">
      <alignment horizontal="left"/>
      <protection/>
    </xf>
    <xf numFmtId="49" fontId="23" fillId="0" borderId="0" xfId="38" applyNumberFormat="1" applyFont="1" applyAlignment="1">
      <alignment horizontal="center"/>
      <protection/>
    </xf>
    <xf numFmtId="0" fontId="17" fillId="0" borderId="0" xfId="38" applyFont="1" applyAlignment="1">
      <alignment horizontal="left"/>
      <protection/>
    </xf>
    <xf numFmtId="3" fontId="9" fillId="64" borderId="30" xfId="38" applyNumberFormat="1" applyFont="1" applyFill="1" applyBorder="1" applyAlignment="1">
      <alignment horizontal="center" vertical="center"/>
      <protection/>
    </xf>
    <xf numFmtId="0" fontId="9" fillId="64" borderId="30" xfId="38" applyFont="1" applyFill="1" applyBorder="1" applyAlignment="1">
      <alignment horizontal="center" vertical="center"/>
      <protection/>
    </xf>
    <xf numFmtId="49" fontId="9" fillId="64" borderId="31" xfId="38" applyNumberFormat="1" applyFont="1" applyFill="1" applyBorder="1" applyAlignment="1">
      <alignment horizontal="center" vertical="center"/>
      <protection/>
    </xf>
    <xf numFmtId="3" fontId="9" fillId="0" borderId="30" xfId="38" applyNumberFormat="1" applyFont="1" applyFill="1" applyBorder="1" applyAlignment="1">
      <alignment horizontal="center" vertical="center"/>
      <protection/>
    </xf>
    <xf numFmtId="0" fontId="9" fillId="0" borderId="30" xfId="38" applyFont="1" applyFill="1" applyBorder="1" applyAlignment="1">
      <alignment horizontal="center" vertical="center"/>
      <protection/>
    </xf>
    <xf numFmtId="0" fontId="9" fillId="0" borderId="30" xfId="38" applyFont="1" applyFill="1" applyBorder="1" applyAlignment="1">
      <alignment horizontal="center"/>
      <protection/>
    </xf>
    <xf numFmtId="0" fontId="9" fillId="65" borderId="30" xfId="38" applyFont="1" applyFill="1" applyBorder="1" applyAlignment="1">
      <alignment horizontal="center"/>
      <protection/>
    </xf>
    <xf numFmtId="0" fontId="23" fillId="0" borderId="30" xfId="38" applyFont="1" applyFill="1" applyBorder="1" applyAlignment="1">
      <alignment horizontal="center"/>
      <protection/>
    </xf>
    <xf numFmtId="0" fontId="23" fillId="0" borderId="30" xfId="38" applyFont="1" applyFill="1" applyBorder="1">
      <alignment/>
      <protection/>
    </xf>
    <xf numFmtId="49" fontId="23" fillId="0" borderId="30" xfId="38" applyNumberFormat="1" applyFont="1" applyFill="1" applyBorder="1" applyAlignment="1">
      <alignment horizontal="center"/>
      <protection/>
    </xf>
    <xf numFmtId="49" fontId="23" fillId="0" borderId="32" xfId="38" applyNumberFormat="1" applyFont="1" applyFill="1" applyBorder="1" applyAlignment="1">
      <alignment horizontal="center"/>
      <protection/>
    </xf>
    <xf numFmtId="0" fontId="17" fillId="64" borderId="30" xfId="38" applyFont="1" applyFill="1" applyBorder="1" applyAlignment="1">
      <alignment horizontal="center"/>
      <protection/>
    </xf>
    <xf numFmtId="49" fontId="17" fillId="64" borderId="30" xfId="38" applyNumberFormat="1" applyFont="1" applyFill="1" applyBorder="1" applyAlignment="1">
      <alignment horizontal="center"/>
      <protection/>
    </xf>
    <xf numFmtId="0" fontId="23" fillId="0" borderId="30" xfId="38" applyFont="1" applyFill="1" applyBorder="1" applyAlignment="1">
      <alignment horizontal="left"/>
      <protection/>
    </xf>
    <xf numFmtId="0" fontId="9" fillId="66" borderId="30" xfId="38" applyFont="1" applyFill="1" applyBorder="1" applyAlignment="1">
      <alignment horizontal="center" vertical="center"/>
      <protection/>
    </xf>
    <xf numFmtId="49" fontId="9" fillId="66" borderId="30" xfId="38" applyNumberFormat="1" applyFont="1" applyFill="1" applyBorder="1" applyAlignment="1">
      <alignment horizontal="center" vertical="center"/>
      <protection/>
    </xf>
    <xf numFmtId="0" fontId="17" fillId="66" borderId="30" xfId="38" applyFont="1" applyFill="1" applyBorder="1" applyAlignment="1">
      <alignment horizontal="center"/>
      <protection/>
    </xf>
    <xf numFmtId="49" fontId="17" fillId="66" borderId="30" xfId="38" applyNumberFormat="1" applyFont="1" applyFill="1" applyBorder="1" applyAlignment="1">
      <alignment horizontal="center"/>
      <protection/>
    </xf>
    <xf numFmtId="0" fontId="23" fillId="0" borderId="0" xfId="38" applyFont="1" applyAlignment="1">
      <alignment horizontal="left"/>
      <protection/>
    </xf>
    <xf numFmtId="0" fontId="17" fillId="0" borderId="0" xfId="38" applyFont="1" applyAlignment="1">
      <alignment horizontal="center"/>
      <protection/>
    </xf>
    <xf numFmtId="0" fontId="9" fillId="67" borderId="30" xfId="38" applyFont="1" applyFill="1" applyBorder="1" applyAlignment="1">
      <alignment horizontal="center" vertical="center"/>
      <protection/>
    </xf>
    <xf numFmtId="49" fontId="9" fillId="67" borderId="30" xfId="38" applyNumberFormat="1" applyFont="1" applyFill="1" applyBorder="1" applyAlignment="1">
      <alignment horizontal="center" vertical="center"/>
      <protection/>
    </xf>
    <xf numFmtId="0" fontId="17" fillId="67" borderId="30" xfId="38" applyFont="1" applyFill="1" applyBorder="1" applyAlignment="1">
      <alignment horizontal="center"/>
      <protection/>
    </xf>
    <xf numFmtId="49" fontId="17" fillId="67" borderId="30" xfId="38" applyNumberFormat="1" applyFont="1" applyFill="1" applyBorder="1" applyAlignment="1">
      <alignment horizontal="center"/>
      <protection/>
    </xf>
    <xf numFmtId="0" fontId="23" fillId="0" borderId="0" xfId="38" applyFont="1">
      <alignment/>
      <protection/>
    </xf>
    <xf numFmtId="0" fontId="17" fillId="0" borderId="0" xfId="38" applyFont="1" applyBorder="1" applyAlignment="1">
      <alignment/>
      <protection/>
    </xf>
    <xf numFmtId="0" fontId="17" fillId="0" borderId="0" xfId="38" applyFont="1">
      <alignment/>
      <protection/>
    </xf>
    <xf numFmtId="0" fontId="8" fillId="0" borderId="0" xfId="0" applyFont="1" applyAlignment="1">
      <alignment horizontal="left" vertical="center"/>
    </xf>
    <xf numFmtId="49" fontId="23" fillId="0" borderId="33" xfId="38" applyNumberFormat="1" applyFont="1" applyFill="1" applyBorder="1" applyAlignment="1">
      <alignment horizontal="center"/>
      <protection/>
    </xf>
    <xf numFmtId="0" fontId="23" fillId="0" borderId="30" xfId="38" applyFont="1" applyFill="1" applyBorder="1" applyAlignment="1">
      <alignment horizontal="left" wrapText="1"/>
      <protection/>
    </xf>
    <xf numFmtId="0" fontId="7" fillId="68" borderId="30" xfId="0" applyFont="1" applyFill="1" applyBorder="1" applyAlignment="1">
      <alignment horizontal="center" vertical="center"/>
    </xf>
    <xf numFmtId="0" fontId="7" fillId="54" borderId="30" xfId="0" applyFont="1" applyFill="1" applyBorder="1" applyAlignment="1">
      <alignment horizontal="center" vertical="center"/>
    </xf>
    <xf numFmtId="0" fontId="17" fillId="41" borderId="30" xfId="38" applyFont="1" applyFill="1" applyBorder="1" applyAlignment="1">
      <alignment horizontal="center"/>
      <protection/>
    </xf>
    <xf numFmtId="49" fontId="17" fillId="41" borderId="30" xfId="38" applyNumberFormat="1" applyFont="1" applyFill="1" applyBorder="1" applyAlignment="1">
      <alignment horizontal="center"/>
      <protection/>
    </xf>
    <xf numFmtId="0" fontId="9" fillId="41" borderId="30" xfId="38" applyFont="1" applyFill="1" applyBorder="1" applyAlignment="1">
      <alignment horizontal="center"/>
      <protection/>
    </xf>
    <xf numFmtId="49" fontId="9" fillId="41" borderId="30" xfId="38" applyNumberFormat="1" applyFont="1" applyFill="1" applyBorder="1" applyAlignment="1">
      <alignment horizontal="center" vertical="center"/>
      <protection/>
    </xf>
    <xf numFmtId="3" fontId="9" fillId="41" borderId="30" xfId="38" applyNumberFormat="1" applyFont="1" applyFill="1" applyBorder="1" applyAlignment="1">
      <alignment horizontal="center"/>
      <protection/>
    </xf>
    <xf numFmtId="0" fontId="9" fillId="39" borderId="30" xfId="38" applyFont="1" applyFill="1" applyBorder="1" applyAlignment="1">
      <alignment horizontal="center"/>
      <protection/>
    </xf>
    <xf numFmtId="0" fontId="15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13" borderId="30" xfId="0" applyFont="1" applyFill="1" applyBorder="1" applyAlignment="1">
      <alignment horizontal="center" vertical="center"/>
    </xf>
    <xf numFmtId="0" fontId="50" fillId="0" borderId="0" xfId="39">
      <alignment/>
      <protection/>
    </xf>
    <xf numFmtId="0" fontId="9" fillId="69" borderId="30" xfId="39" applyFont="1" applyFill="1" applyBorder="1" applyAlignment="1">
      <alignment horizontal="center"/>
      <protection/>
    </xf>
    <xf numFmtId="49" fontId="9" fillId="69" borderId="30" xfId="39" applyNumberFormat="1" applyFont="1" applyFill="1" applyBorder="1" applyAlignment="1">
      <alignment horizontal="center" vertical="center"/>
      <protection/>
    </xf>
    <xf numFmtId="0" fontId="9" fillId="0" borderId="30" xfId="39" applyFont="1" applyBorder="1" applyAlignment="1">
      <alignment horizontal="center"/>
      <protection/>
    </xf>
    <xf numFmtId="0" fontId="9" fillId="70" borderId="30" xfId="39" applyFont="1" applyFill="1" applyBorder="1" applyAlignment="1">
      <alignment horizontal="center"/>
      <protection/>
    </xf>
    <xf numFmtId="0" fontId="23" fillId="0" borderId="30" xfId="39" applyFont="1" applyBorder="1" applyAlignment="1">
      <alignment horizontal="center"/>
      <protection/>
    </xf>
    <xf numFmtId="0" fontId="23" fillId="0" borderId="30" xfId="39" applyFont="1" applyBorder="1">
      <alignment/>
      <protection/>
    </xf>
    <xf numFmtId="49" fontId="23" fillId="0" borderId="30" xfId="39" applyNumberFormat="1" applyFont="1" applyBorder="1" applyAlignment="1">
      <alignment horizontal="center"/>
      <protection/>
    </xf>
    <xf numFmtId="0" fontId="23" fillId="0" borderId="30" xfId="39" applyFont="1" applyBorder="1" applyAlignment="1">
      <alignment horizontal="left"/>
      <protection/>
    </xf>
    <xf numFmtId="0" fontId="23" fillId="35" borderId="30" xfId="39" applyFont="1" applyFill="1" applyBorder="1" applyAlignment="1">
      <alignment horizontal="center"/>
      <protection/>
    </xf>
    <xf numFmtId="0" fontId="23" fillId="35" borderId="30" xfId="39" applyFont="1" applyFill="1" applyBorder="1">
      <alignment/>
      <protection/>
    </xf>
    <xf numFmtId="49" fontId="23" fillId="35" borderId="30" xfId="39" applyNumberFormat="1" applyFont="1" applyFill="1" applyBorder="1" applyAlignment="1">
      <alignment horizontal="center"/>
      <protection/>
    </xf>
    <xf numFmtId="0" fontId="23" fillId="35" borderId="30" xfId="39" applyFont="1" applyFill="1" applyBorder="1" applyAlignment="1">
      <alignment horizontal="left"/>
      <protection/>
    </xf>
    <xf numFmtId="0" fontId="17" fillId="69" borderId="30" xfId="39" applyFont="1" applyFill="1" applyBorder="1" applyAlignment="1">
      <alignment horizontal="center"/>
      <protection/>
    </xf>
    <xf numFmtId="49" fontId="17" fillId="69" borderId="30" xfId="39" applyNumberFormat="1" applyFont="1" applyFill="1" applyBorder="1" applyAlignment="1">
      <alignment horizontal="center"/>
      <protection/>
    </xf>
    <xf numFmtId="49" fontId="23" fillId="0" borderId="0" xfId="39" applyNumberFormat="1" applyFont="1" applyAlignment="1">
      <alignment horizontal="center"/>
      <protection/>
    </xf>
    <xf numFmtId="0" fontId="17" fillId="0" borderId="0" xfId="39" applyFont="1" applyAlignment="1">
      <alignment horizontal="left"/>
      <protection/>
    </xf>
    <xf numFmtId="0" fontId="8" fillId="16" borderId="30" xfId="0" applyFont="1" applyFill="1" applyBorder="1" applyAlignment="1">
      <alignment horizontal="center" vertical="center"/>
    </xf>
    <xf numFmtId="0" fontId="78" fillId="0" borderId="0" xfId="40" applyFont="1" applyAlignment="1">
      <alignment vertical="center"/>
      <protection/>
    </xf>
    <xf numFmtId="0" fontId="79" fillId="0" borderId="34" xfId="40" applyFont="1" applyBorder="1" applyAlignment="1">
      <alignment horizontal="center" vertical="center"/>
      <protection/>
    </xf>
    <xf numFmtId="0" fontId="79" fillId="0" borderId="35" xfId="40" applyFont="1" applyBorder="1" applyAlignment="1">
      <alignment horizontal="center" vertical="center"/>
      <protection/>
    </xf>
    <xf numFmtId="0" fontId="79" fillId="0" borderId="0" xfId="40" applyFont="1" applyAlignment="1">
      <alignment horizontal="center" vertical="center"/>
      <protection/>
    </xf>
    <xf numFmtId="0" fontId="78" fillId="0" borderId="36" xfId="40" applyFont="1" applyBorder="1" applyAlignment="1">
      <alignment vertical="center" shrinkToFit="1"/>
      <protection/>
    </xf>
    <xf numFmtId="41" fontId="78" fillId="0" borderId="37" xfId="40" applyNumberFormat="1" applyFont="1" applyBorder="1" applyAlignment="1">
      <alignment vertical="center" shrinkToFit="1"/>
      <protection/>
    </xf>
    <xf numFmtId="41" fontId="78" fillId="0" borderId="38" xfId="40" applyNumberFormat="1" applyFont="1" applyBorder="1" applyAlignment="1">
      <alignment vertical="center" shrinkToFit="1"/>
      <protection/>
    </xf>
    <xf numFmtId="0" fontId="78" fillId="0" borderId="39" xfId="40" applyFont="1" applyBorder="1" applyAlignment="1">
      <alignment vertical="center" shrinkToFit="1"/>
      <protection/>
    </xf>
    <xf numFmtId="41" fontId="78" fillId="0" borderId="40" xfId="40" applyNumberFormat="1" applyFont="1" applyBorder="1" applyAlignment="1">
      <alignment vertical="center" shrinkToFit="1"/>
      <protection/>
    </xf>
    <xf numFmtId="41" fontId="78" fillId="0" borderId="41" xfId="40" applyNumberFormat="1" applyFont="1" applyBorder="1" applyAlignment="1">
      <alignment vertical="center" shrinkToFit="1"/>
      <protection/>
    </xf>
    <xf numFmtId="41" fontId="78" fillId="0" borderId="42" xfId="40" applyNumberFormat="1" applyFont="1" applyBorder="1" applyAlignment="1">
      <alignment vertical="center" shrinkToFit="1"/>
      <protection/>
    </xf>
    <xf numFmtId="41" fontId="78" fillId="0" borderId="43" xfId="40" applyNumberFormat="1" applyFont="1" applyBorder="1" applyAlignment="1">
      <alignment vertical="center" shrinkToFit="1"/>
      <protection/>
    </xf>
    <xf numFmtId="0" fontId="78" fillId="0" borderId="44" xfId="40" applyFont="1" applyBorder="1" applyAlignment="1">
      <alignment vertical="center" shrinkToFit="1"/>
      <protection/>
    </xf>
    <xf numFmtId="41" fontId="78" fillId="0" borderId="45" xfId="40" applyNumberFormat="1" applyFont="1" applyBorder="1" applyAlignment="1">
      <alignment vertical="center" shrinkToFit="1"/>
      <protection/>
    </xf>
    <xf numFmtId="41" fontId="78" fillId="0" borderId="46" xfId="40" applyNumberFormat="1" applyFont="1" applyBorder="1" applyAlignment="1">
      <alignment vertical="center" shrinkToFit="1"/>
      <protection/>
    </xf>
    <xf numFmtId="0" fontId="78" fillId="0" borderId="47" xfId="40" applyFont="1" applyBorder="1" applyAlignment="1">
      <alignment vertical="center" shrinkToFit="1"/>
      <protection/>
    </xf>
    <xf numFmtId="0" fontId="79" fillId="0" borderId="47" xfId="40" applyFont="1" applyBorder="1" applyAlignment="1">
      <alignment horizontal="center" vertical="center" shrinkToFit="1"/>
      <protection/>
    </xf>
    <xf numFmtId="0" fontId="78" fillId="0" borderId="0" xfId="40" applyFont="1" applyAlignment="1">
      <alignment vertical="center" shrinkToFit="1"/>
      <protection/>
    </xf>
    <xf numFmtId="0" fontId="79" fillId="0" borderId="48" xfId="40" applyFont="1" applyBorder="1" applyAlignment="1">
      <alignment horizontal="center" vertical="center" shrinkToFit="1"/>
      <protection/>
    </xf>
    <xf numFmtId="41" fontId="78" fillId="0" borderId="49" xfId="40" applyNumberFormat="1" applyFont="1" applyBorder="1" applyAlignment="1">
      <alignment vertical="center" shrinkToFit="1"/>
      <protection/>
    </xf>
    <xf numFmtId="0" fontId="79" fillId="0" borderId="50" xfId="40" applyFont="1" applyBorder="1" applyAlignment="1">
      <alignment horizontal="center" vertical="center" shrinkToFit="1"/>
      <protection/>
    </xf>
    <xf numFmtId="0" fontId="79" fillId="0" borderId="17" xfId="40" applyFont="1" applyBorder="1" applyAlignment="1">
      <alignment horizontal="center" vertical="center"/>
      <protection/>
    </xf>
    <xf numFmtId="41" fontId="79" fillId="0" borderId="17" xfId="40" applyNumberFormat="1" applyFont="1" applyBorder="1" applyAlignment="1">
      <alignment vertical="center"/>
      <protection/>
    </xf>
    <xf numFmtId="0" fontId="79" fillId="0" borderId="17" xfId="40" applyFont="1" applyBorder="1" applyAlignment="1">
      <alignment horizontal="center" vertical="center" shrinkToFit="1"/>
      <protection/>
    </xf>
    <xf numFmtId="0" fontId="79" fillId="0" borderId="51" xfId="40" applyFont="1" applyBorder="1" applyAlignment="1">
      <alignment horizontal="center" vertical="center" shrinkToFit="1"/>
      <protection/>
    </xf>
    <xf numFmtId="0" fontId="79" fillId="0" borderId="18" xfId="40" applyFont="1" applyBorder="1" applyAlignment="1">
      <alignment horizontal="center" vertical="center"/>
      <protection/>
    </xf>
    <xf numFmtId="41" fontId="79" fillId="0" borderId="18" xfId="40" applyNumberFormat="1" applyFont="1" applyBorder="1" applyAlignment="1">
      <alignment vertical="center"/>
      <protection/>
    </xf>
    <xf numFmtId="0" fontId="79" fillId="0" borderId="18" xfId="40" applyFont="1" applyBorder="1" applyAlignment="1">
      <alignment horizontal="center" vertical="center" shrinkToFit="1"/>
      <protection/>
    </xf>
    <xf numFmtId="0" fontId="79" fillId="0" borderId="16" xfId="40" applyFont="1" applyBorder="1" applyAlignment="1">
      <alignment horizontal="center" vertical="center" shrinkToFit="1"/>
      <protection/>
    </xf>
    <xf numFmtId="0" fontId="79" fillId="0" borderId="52" xfId="40" applyFont="1" applyBorder="1" applyAlignment="1">
      <alignment horizontal="center" vertical="center" shrinkToFit="1"/>
      <protection/>
    </xf>
    <xf numFmtId="41" fontId="79" fillId="0" borderId="34" xfId="40" applyNumberFormat="1" applyFont="1" applyBorder="1" applyAlignment="1">
      <alignment vertical="center"/>
      <protection/>
    </xf>
    <xf numFmtId="0" fontId="9" fillId="71" borderId="30" xfId="38" applyFont="1" applyFill="1" applyBorder="1" applyAlignment="1">
      <alignment horizontal="center"/>
      <protection/>
    </xf>
    <xf numFmtId="0" fontId="9" fillId="72" borderId="30" xfId="38" applyFont="1" applyFill="1" applyBorder="1" applyAlignment="1">
      <alignment horizontal="center"/>
      <protection/>
    </xf>
    <xf numFmtId="49" fontId="9" fillId="72" borderId="30" xfId="38" applyNumberFormat="1" applyFont="1" applyFill="1" applyBorder="1" applyAlignment="1">
      <alignment horizontal="center" vertical="center"/>
      <protection/>
    </xf>
    <xf numFmtId="3" fontId="9" fillId="72" borderId="30" xfId="38" applyNumberFormat="1" applyFont="1" applyFill="1" applyBorder="1" applyAlignment="1">
      <alignment horizontal="center"/>
      <protection/>
    </xf>
    <xf numFmtId="0" fontId="17" fillId="72" borderId="30" xfId="38" applyFont="1" applyFill="1" applyBorder="1" applyAlignment="1">
      <alignment horizontal="center"/>
      <protection/>
    </xf>
    <xf numFmtId="49" fontId="17" fillId="72" borderId="30" xfId="38" applyNumberFormat="1" applyFont="1" applyFill="1" applyBorder="1" applyAlignment="1">
      <alignment horizontal="center"/>
      <protection/>
    </xf>
    <xf numFmtId="0" fontId="79" fillId="72" borderId="34" xfId="40" applyFont="1" applyFill="1" applyBorder="1" applyAlignment="1">
      <alignment horizontal="center" vertical="center"/>
      <protection/>
    </xf>
    <xf numFmtId="0" fontId="79" fillId="72" borderId="35" xfId="40" applyFont="1" applyFill="1" applyBorder="1" applyAlignment="1">
      <alignment horizontal="center" vertical="center"/>
      <protection/>
    </xf>
    <xf numFmtId="0" fontId="78" fillId="72" borderId="36" xfId="40" applyFont="1" applyFill="1" applyBorder="1" applyAlignment="1">
      <alignment vertical="center" shrinkToFit="1"/>
      <protection/>
    </xf>
    <xf numFmtId="41" fontId="78" fillId="72" borderId="37" xfId="40" applyNumberFormat="1" applyFont="1" applyFill="1" applyBorder="1" applyAlignment="1">
      <alignment vertical="center" shrinkToFit="1"/>
      <protection/>
    </xf>
    <xf numFmtId="41" fontId="78" fillId="72" borderId="38" xfId="40" applyNumberFormat="1" applyFont="1" applyFill="1" applyBorder="1" applyAlignment="1">
      <alignment vertical="center" shrinkToFit="1"/>
      <protection/>
    </xf>
    <xf numFmtId="0" fontId="78" fillId="72" borderId="39" xfId="40" applyFont="1" applyFill="1" applyBorder="1" applyAlignment="1">
      <alignment vertical="center" shrinkToFit="1"/>
      <protection/>
    </xf>
    <xf numFmtId="41" fontId="78" fillId="72" borderId="40" xfId="40" applyNumberFormat="1" applyFont="1" applyFill="1" applyBorder="1" applyAlignment="1">
      <alignment vertical="center" shrinkToFit="1"/>
      <protection/>
    </xf>
    <xf numFmtId="41" fontId="78" fillId="72" borderId="41" xfId="40" applyNumberFormat="1" applyFont="1" applyFill="1" applyBorder="1" applyAlignment="1">
      <alignment vertical="center" shrinkToFit="1"/>
      <protection/>
    </xf>
    <xf numFmtId="0" fontId="78" fillId="72" borderId="44" xfId="40" applyFont="1" applyFill="1" applyBorder="1" applyAlignment="1">
      <alignment vertical="center" shrinkToFit="1"/>
      <protection/>
    </xf>
    <xf numFmtId="41" fontId="78" fillId="72" borderId="42" xfId="40" applyNumberFormat="1" applyFont="1" applyFill="1" applyBorder="1" applyAlignment="1">
      <alignment vertical="center" shrinkToFit="1"/>
      <protection/>
    </xf>
    <xf numFmtId="41" fontId="78" fillId="72" borderId="43" xfId="40" applyNumberFormat="1" applyFont="1" applyFill="1" applyBorder="1" applyAlignment="1">
      <alignment vertical="center" shrinkToFit="1"/>
      <protection/>
    </xf>
    <xf numFmtId="0" fontId="78" fillId="72" borderId="47" xfId="40" applyFont="1" applyFill="1" applyBorder="1" applyAlignment="1">
      <alignment vertical="center" shrinkToFit="1"/>
      <protection/>
    </xf>
    <xf numFmtId="41" fontId="78" fillId="72" borderId="45" xfId="40" applyNumberFormat="1" applyFont="1" applyFill="1" applyBorder="1" applyAlignment="1">
      <alignment vertical="center" shrinkToFit="1"/>
      <protection/>
    </xf>
    <xf numFmtId="41" fontId="78" fillId="72" borderId="46" xfId="40" applyNumberFormat="1" applyFont="1" applyFill="1" applyBorder="1" applyAlignment="1">
      <alignment vertical="center" shrinkToFit="1"/>
      <protection/>
    </xf>
    <xf numFmtId="0" fontId="79" fillId="72" borderId="47" xfId="40" applyFont="1" applyFill="1" applyBorder="1" applyAlignment="1">
      <alignment horizontal="center" vertical="center" shrinkToFit="1"/>
      <protection/>
    </xf>
    <xf numFmtId="0" fontId="78" fillId="72" borderId="0" xfId="40" applyFont="1" applyFill="1" applyAlignment="1">
      <alignment vertical="center" shrinkToFit="1"/>
      <protection/>
    </xf>
    <xf numFmtId="0" fontId="78" fillId="72" borderId="0" xfId="40" applyFont="1" applyFill="1" applyAlignment="1">
      <alignment vertical="center"/>
      <protection/>
    </xf>
    <xf numFmtId="41" fontId="78" fillId="72" borderId="0" xfId="40" applyNumberFormat="1" applyFont="1" applyFill="1" applyAlignment="1">
      <alignment vertical="center" shrinkToFit="1"/>
      <protection/>
    </xf>
    <xf numFmtId="0" fontId="9" fillId="0" borderId="30" xfId="38" applyNumberFormat="1" applyFont="1" applyBorder="1" applyAlignment="1">
      <alignment horizontal="center"/>
      <protection/>
    </xf>
    <xf numFmtId="0" fontId="17" fillId="72" borderId="30" xfId="38" applyNumberFormat="1" applyFont="1" applyFill="1" applyBorder="1" applyAlignment="1">
      <alignment horizontal="center" vertical="center"/>
      <protection/>
    </xf>
    <xf numFmtId="0" fontId="23" fillId="0" borderId="30" xfId="38" applyNumberFormat="1" applyFont="1" applyBorder="1" applyAlignment="1">
      <alignment horizontal="center" vertical="center"/>
      <protection/>
    </xf>
    <xf numFmtId="0" fontId="9" fillId="71" borderId="30" xfId="38" applyNumberFormat="1" applyFont="1" applyFill="1" applyBorder="1" applyAlignment="1">
      <alignment horizontal="center" vertical="center"/>
      <protection/>
    </xf>
    <xf numFmtId="0" fontId="9" fillId="0" borderId="30" xfId="38" applyNumberFormat="1" applyFont="1" applyBorder="1" applyAlignment="1">
      <alignment horizontal="center" vertical="center"/>
      <protection/>
    </xf>
    <xf numFmtId="0" fontId="23" fillId="35" borderId="30" xfId="38" applyNumberFormat="1" applyFont="1" applyFill="1" applyBorder="1" applyAlignment="1">
      <alignment horizontal="center" vertical="center"/>
      <protection/>
    </xf>
    <xf numFmtId="0" fontId="9" fillId="72" borderId="30" xfId="38" applyNumberFormat="1" applyFont="1" applyFill="1" applyBorder="1" applyAlignment="1">
      <alignment horizontal="center" vertical="center"/>
      <protection/>
    </xf>
    <xf numFmtId="0" fontId="50" fillId="0" borderId="0" xfId="38" applyNumberFormat="1" applyAlignment="1">
      <alignment horizontal="center" vertical="center"/>
      <protection/>
    </xf>
    <xf numFmtId="0" fontId="23" fillId="0" borderId="30" xfId="38" applyNumberFormat="1" applyFont="1" applyBorder="1" applyAlignment="1">
      <alignment horizontal="center"/>
      <protection/>
    </xf>
    <xf numFmtId="0" fontId="9" fillId="39" borderId="30" xfId="38" applyNumberFormat="1" applyFont="1" applyFill="1" applyBorder="1" applyAlignment="1">
      <alignment horizontal="center"/>
      <protection/>
    </xf>
    <xf numFmtId="0" fontId="23" fillId="35" borderId="30" xfId="38" applyNumberFormat="1" applyFont="1" applyFill="1" applyBorder="1" applyAlignment="1">
      <alignment horizontal="center"/>
      <protection/>
    </xf>
    <xf numFmtId="0" fontId="78" fillId="72" borderId="38" xfId="40" applyFont="1" applyFill="1" applyBorder="1" applyAlignment="1">
      <alignment vertical="center"/>
      <protection/>
    </xf>
    <xf numFmtId="0" fontId="78" fillId="72" borderId="41" xfId="40" applyFont="1" applyFill="1" applyBorder="1" applyAlignment="1">
      <alignment vertical="center"/>
      <protection/>
    </xf>
    <xf numFmtId="0" fontId="78" fillId="72" borderId="43" xfId="40" applyFont="1" applyFill="1" applyBorder="1" applyAlignment="1">
      <alignment vertical="center"/>
      <protection/>
    </xf>
    <xf numFmtId="0" fontId="78" fillId="72" borderId="46" xfId="40" applyFont="1" applyFill="1" applyBorder="1" applyAlignment="1">
      <alignment vertical="center"/>
      <protection/>
    </xf>
    <xf numFmtId="0" fontId="78" fillId="72" borderId="53" xfId="40" applyFont="1" applyFill="1" applyBorder="1" applyAlignment="1">
      <alignment vertical="center" shrinkToFit="1"/>
      <protection/>
    </xf>
    <xf numFmtId="41" fontId="78" fillId="72" borderId="54" xfId="40" applyNumberFormat="1" applyFont="1" applyFill="1" applyBorder="1" applyAlignment="1">
      <alignment vertical="center" shrinkToFit="1"/>
      <protection/>
    </xf>
    <xf numFmtId="0" fontId="78" fillId="72" borderId="55" xfId="40" applyFont="1" applyFill="1" applyBorder="1" applyAlignment="1">
      <alignment vertical="center"/>
      <protection/>
    </xf>
    <xf numFmtId="0" fontId="78" fillId="72" borderId="56" xfId="40" applyFont="1" applyFill="1" applyBorder="1" applyAlignment="1">
      <alignment vertical="center" shrinkToFit="1"/>
      <protection/>
    </xf>
    <xf numFmtId="41" fontId="78" fillId="72" borderId="57" xfId="40" applyNumberFormat="1" applyFont="1" applyFill="1" applyBorder="1" applyAlignment="1">
      <alignment vertical="center" shrinkToFit="1"/>
      <protection/>
    </xf>
    <xf numFmtId="0" fontId="78" fillId="72" borderId="58" xfId="40" applyFont="1" applyFill="1" applyBorder="1" applyAlignment="1">
      <alignment vertical="center"/>
      <protection/>
    </xf>
    <xf numFmtId="0" fontId="23" fillId="0" borderId="30" xfId="38" applyNumberFormat="1" applyFont="1" applyFill="1" applyBorder="1" applyAlignment="1">
      <alignment horizontal="center"/>
      <protection/>
    </xf>
    <xf numFmtId="0" fontId="23" fillId="0" borderId="30" xfId="39" applyNumberFormat="1" applyFont="1" applyBorder="1" applyAlignment="1">
      <alignment horizontal="center"/>
      <protection/>
    </xf>
    <xf numFmtId="0" fontId="23" fillId="35" borderId="30" xfId="39" applyNumberFormat="1" applyFont="1" applyFill="1" applyBorder="1" applyAlignment="1">
      <alignment horizontal="center"/>
      <protection/>
    </xf>
    <xf numFmtId="0" fontId="78" fillId="72" borderId="36" xfId="40" applyFont="1" applyFill="1" applyBorder="1" applyAlignment="1">
      <alignment vertical="center"/>
      <protection/>
    </xf>
    <xf numFmtId="0" fontId="78" fillId="72" borderId="44" xfId="40" applyFont="1" applyFill="1" applyBorder="1" applyAlignment="1">
      <alignment vertical="center"/>
      <protection/>
    </xf>
    <xf numFmtId="0" fontId="78" fillId="72" borderId="47" xfId="40" applyFont="1" applyFill="1" applyBorder="1" applyAlignment="1">
      <alignment vertical="center"/>
      <protection/>
    </xf>
    <xf numFmtId="0" fontId="79" fillId="72" borderId="47" xfId="40" applyFont="1" applyFill="1" applyBorder="1" applyAlignment="1">
      <alignment horizontal="center" vertical="center"/>
      <protection/>
    </xf>
    <xf numFmtId="0" fontId="17" fillId="0" borderId="0" xfId="38" applyNumberFormat="1" applyFont="1" applyAlignment="1">
      <alignment horizontal="left"/>
      <protection/>
    </xf>
    <xf numFmtId="0" fontId="50" fillId="0" borderId="0" xfId="38" applyNumberFormat="1">
      <alignment/>
      <protection/>
    </xf>
    <xf numFmtId="0" fontId="17" fillId="66" borderId="30" xfId="38" applyNumberFormat="1" applyFont="1" applyFill="1" applyBorder="1" applyAlignment="1">
      <alignment horizontal="center"/>
      <protection/>
    </xf>
    <xf numFmtId="0" fontId="9" fillId="12" borderId="30" xfId="38" applyNumberFormat="1" applyFont="1" applyFill="1" applyBorder="1" applyAlignment="1">
      <alignment horizontal="center"/>
      <protection/>
    </xf>
    <xf numFmtId="0" fontId="9" fillId="18" borderId="30" xfId="38" applyNumberFormat="1" applyFont="1" applyFill="1" applyBorder="1" applyAlignment="1">
      <alignment horizontal="center"/>
      <protection/>
    </xf>
    <xf numFmtId="0" fontId="9" fillId="0" borderId="30" xfId="38" applyNumberFormat="1" applyFont="1" applyFill="1" applyBorder="1" applyAlignment="1">
      <alignment horizontal="center"/>
      <protection/>
    </xf>
    <xf numFmtId="0" fontId="9" fillId="66" borderId="30" xfId="38" applyNumberFormat="1" applyFont="1" applyFill="1" applyBorder="1" applyAlignment="1">
      <alignment horizontal="center"/>
      <protection/>
    </xf>
    <xf numFmtId="0" fontId="8" fillId="0" borderId="3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vertical="center"/>
    </xf>
    <xf numFmtId="0" fontId="8" fillId="13" borderId="30" xfId="0" applyFont="1" applyFill="1" applyBorder="1" applyAlignment="1">
      <alignment horizontal="left" vertical="center"/>
    </xf>
    <xf numFmtId="0" fontId="8" fillId="13" borderId="30" xfId="0" applyNumberFormat="1" applyFont="1" applyFill="1" applyBorder="1" applyAlignment="1">
      <alignment horizontal="center" vertical="center"/>
    </xf>
    <xf numFmtId="0" fontId="8" fillId="13" borderId="30" xfId="0" applyFont="1" applyFill="1" applyBorder="1" applyAlignment="1">
      <alignment vertical="center"/>
    </xf>
    <xf numFmtId="0" fontId="79" fillId="13" borderId="34" xfId="40" applyFont="1" applyFill="1" applyBorder="1" applyAlignment="1">
      <alignment horizontal="center" vertical="center"/>
      <protection/>
    </xf>
    <xf numFmtId="0" fontId="78" fillId="13" borderId="36" xfId="40" applyFont="1" applyFill="1" applyBorder="1" applyAlignment="1">
      <alignment vertical="center" shrinkToFit="1"/>
      <protection/>
    </xf>
    <xf numFmtId="41" fontId="78" fillId="13" borderId="37" xfId="40" applyNumberFormat="1" applyFont="1" applyFill="1" applyBorder="1" applyAlignment="1">
      <alignment vertical="center" shrinkToFit="1"/>
      <protection/>
    </xf>
    <xf numFmtId="0" fontId="78" fillId="13" borderId="38" xfId="40" applyFont="1" applyFill="1" applyBorder="1" applyAlignment="1">
      <alignment vertical="center"/>
      <protection/>
    </xf>
    <xf numFmtId="0" fontId="78" fillId="13" borderId="39" xfId="40" applyFont="1" applyFill="1" applyBorder="1" applyAlignment="1">
      <alignment vertical="center" shrinkToFit="1"/>
      <protection/>
    </xf>
    <xf numFmtId="41" fontId="78" fillId="13" borderId="40" xfId="40" applyNumberFormat="1" applyFont="1" applyFill="1" applyBorder="1" applyAlignment="1">
      <alignment vertical="center" shrinkToFit="1"/>
      <protection/>
    </xf>
    <xf numFmtId="0" fontId="78" fillId="13" borderId="41" xfId="40" applyFont="1" applyFill="1" applyBorder="1" applyAlignment="1">
      <alignment vertical="center"/>
      <protection/>
    </xf>
    <xf numFmtId="0" fontId="78" fillId="13" borderId="44" xfId="40" applyFont="1" applyFill="1" applyBorder="1" applyAlignment="1">
      <alignment vertical="center" shrinkToFit="1"/>
      <protection/>
    </xf>
    <xf numFmtId="41" fontId="78" fillId="13" borderId="42" xfId="40" applyNumberFormat="1" applyFont="1" applyFill="1" applyBorder="1" applyAlignment="1">
      <alignment vertical="center" shrinkToFit="1"/>
      <protection/>
    </xf>
    <xf numFmtId="0" fontId="78" fillId="13" borderId="43" xfId="40" applyFont="1" applyFill="1" applyBorder="1" applyAlignment="1">
      <alignment vertical="center"/>
      <protection/>
    </xf>
    <xf numFmtId="0" fontId="78" fillId="13" borderId="47" xfId="40" applyFont="1" applyFill="1" applyBorder="1" applyAlignment="1">
      <alignment vertical="center" shrinkToFit="1"/>
      <protection/>
    </xf>
    <xf numFmtId="41" fontId="78" fillId="13" borderId="45" xfId="40" applyNumberFormat="1" applyFont="1" applyFill="1" applyBorder="1" applyAlignment="1">
      <alignment vertical="center" shrinkToFit="1"/>
      <protection/>
    </xf>
    <xf numFmtId="0" fontId="78" fillId="13" borderId="46" xfId="40" applyFont="1" applyFill="1" applyBorder="1" applyAlignment="1">
      <alignment vertical="center"/>
      <protection/>
    </xf>
    <xf numFmtId="0" fontId="79" fillId="13" borderId="47" xfId="40" applyFont="1" applyFill="1" applyBorder="1" applyAlignment="1">
      <alignment horizontal="center" vertical="center" shrinkToFit="1"/>
      <protection/>
    </xf>
    <xf numFmtId="0" fontId="78" fillId="13" borderId="0" xfId="40" applyFont="1" applyFill="1" applyAlignment="1">
      <alignment vertical="center" shrinkToFit="1"/>
      <protection/>
    </xf>
    <xf numFmtId="0" fontId="78" fillId="13" borderId="0" xfId="40" applyFont="1" applyFill="1" applyAlignment="1">
      <alignment vertical="center"/>
      <protection/>
    </xf>
    <xf numFmtId="41" fontId="79" fillId="13" borderId="17" xfId="40" applyNumberFormat="1" applyFont="1" applyFill="1" applyBorder="1" applyAlignment="1">
      <alignment vertical="center" shrinkToFit="1"/>
      <protection/>
    </xf>
    <xf numFmtId="41" fontId="79" fillId="13" borderId="18" xfId="40" applyNumberFormat="1" applyFont="1" applyFill="1" applyBorder="1" applyAlignment="1">
      <alignment vertical="center" shrinkToFit="1"/>
      <protection/>
    </xf>
    <xf numFmtId="41" fontId="79" fillId="13" borderId="34" xfId="40" applyNumberFormat="1" applyFont="1" applyFill="1" applyBorder="1" applyAlignment="1">
      <alignment vertical="center" shrinkToFit="1"/>
      <protection/>
    </xf>
    <xf numFmtId="0" fontId="9" fillId="19" borderId="30" xfId="38" applyNumberFormat="1" applyFont="1" applyFill="1" applyBorder="1" applyAlignment="1">
      <alignment horizontal="center"/>
      <protection/>
    </xf>
    <xf numFmtId="0" fontId="17" fillId="0" borderId="0" xfId="38" applyNumberFormat="1" applyFont="1" applyBorder="1" applyAlignment="1">
      <alignment/>
      <protection/>
    </xf>
    <xf numFmtId="0" fontId="17" fillId="67" borderId="30" xfId="38" applyNumberFormat="1" applyFont="1" applyFill="1" applyBorder="1" applyAlignment="1">
      <alignment horizontal="center"/>
      <protection/>
    </xf>
    <xf numFmtId="0" fontId="9" fillId="67" borderId="30" xfId="38" applyNumberFormat="1" applyFont="1" applyFill="1" applyBorder="1" applyAlignment="1">
      <alignment horizontal="center" vertical="center"/>
      <protection/>
    </xf>
    <xf numFmtId="0" fontId="23" fillId="0" borderId="0" xfId="38" applyNumberFormat="1" applyFont="1">
      <alignment/>
      <protection/>
    </xf>
    <xf numFmtId="0" fontId="8" fillId="0" borderId="0" xfId="0" applyNumberFormat="1" applyFont="1" applyBorder="1" applyAlignment="1">
      <alignment vertical="center"/>
    </xf>
    <xf numFmtId="0" fontId="7" fillId="54" borderId="3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8" fillId="16" borderId="30" xfId="0" applyFont="1" applyFill="1" applyBorder="1" applyAlignment="1">
      <alignment vertical="center"/>
    </xf>
    <xf numFmtId="0" fontId="8" fillId="16" borderId="3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68" fillId="71" borderId="30" xfId="0" applyFont="1" applyFill="1" applyBorder="1" applyAlignment="1">
      <alignment horizontal="center" vertical="center"/>
    </xf>
    <xf numFmtId="0" fontId="68" fillId="71" borderId="59" xfId="0" applyFont="1" applyFill="1" applyBorder="1" applyAlignment="1">
      <alignment horizontal="center" vertical="center"/>
    </xf>
    <xf numFmtId="3" fontId="7" fillId="71" borderId="30" xfId="0" applyNumberFormat="1" applyFont="1" applyFill="1" applyBorder="1" applyAlignment="1">
      <alignment horizontal="center" vertical="center"/>
    </xf>
    <xf numFmtId="0" fontId="7" fillId="71" borderId="30" xfId="0" applyFont="1" applyFill="1" applyBorder="1" applyAlignment="1">
      <alignment horizontal="center" vertical="center"/>
    </xf>
    <xf numFmtId="3" fontId="8" fillId="3" borderId="30" xfId="0" applyNumberFormat="1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3" fontId="8" fillId="3" borderId="31" xfId="0" applyNumberFormat="1" applyFont="1" applyFill="1" applyBorder="1" applyAlignment="1">
      <alignment horizontal="center" vertical="center"/>
    </xf>
    <xf numFmtId="0" fontId="23" fillId="0" borderId="30" xfId="38" applyFont="1" applyFill="1" applyBorder="1" applyAlignment="1">
      <alignment horizontal="center" vertical="center"/>
      <protection/>
    </xf>
    <xf numFmtId="0" fontId="68" fillId="39" borderId="30" xfId="0" applyFont="1" applyFill="1" applyBorder="1" applyAlignment="1">
      <alignment horizontal="center" vertical="center"/>
    </xf>
    <xf numFmtId="3" fontId="7" fillId="39" borderId="30" xfId="0" applyNumberFormat="1" applyFont="1" applyFill="1" applyBorder="1" applyAlignment="1">
      <alignment horizontal="center" vertical="center"/>
    </xf>
    <xf numFmtId="3" fontId="8" fillId="32" borderId="30" xfId="0" applyNumberFormat="1" applyFont="1" applyFill="1" applyBorder="1" applyAlignment="1">
      <alignment horizontal="center" vertical="center"/>
    </xf>
    <xf numFmtId="0" fontId="68" fillId="19" borderId="30" xfId="0" applyFont="1" applyFill="1" applyBorder="1" applyAlignment="1">
      <alignment horizontal="center" vertical="center"/>
    </xf>
    <xf numFmtId="3" fontId="7" fillId="19" borderId="30" xfId="0" applyNumberFormat="1" applyFont="1" applyFill="1" applyBorder="1" applyAlignment="1">
      <alignment horizontal="center" vertical="center"/>
    </xf>
    <xf numFmtId="3" fontId="8" fillId="7" borderId="30" xfId="0" applyNumberFormat="1" applyFont="1" applyFill="1" applyBorder="1" applyAlignment="1">
      <alignment horizontal="center" vertical="center"/>
    </xf>
    <xf numFmtId="0" fontId="68" fillId="54" borderId="30" xfId="0" applyFont="1" applyFill="1" applyBorder="1" applyAlignment="1">
      <alignment horizontal="center" vertical="center"/>
    </xf>
    <xf numFmtId="3" fontId="7" fillId="54" borderId="30" xfId="0" applyNumberFormat="1" applyFont="1" applyFill="1" applyBorder="1" applyAlignment="1">
      <alignment horizontal="center" vertical="center"/>
    </xf>
    <xf numFmtId="0" fontId="7" fillId="11" borderId="30" xfId="0" applyFont="1" applyFill="1" applyBorder="1" applyAlignment="1">
      <alignment horizontal="center"/>
    </xf>
    <xf numFmtId="0" fontId="7" fillId="11" borderId="30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71" borderId="30" xfId="0" applyFont="1" applyFill="1" applyBorder="1" applyAlignment="1">
      <alignment horizontal="center"/>
    </xf>
    <xf numFmtId="0" fontId="7" fillId="71" borderId="33" xfId="0" applyFont="1" applyFill="1" applyBorder="1" applyAlignment="1">
      <alignment horizontal="center"/>
    </xf>
    <xf numFmtId="0" fontId="7" fillId="71" borderId="30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8" fillId="71" borderId="30" xfId="0" applyFont="1" applyFill="1" applyBorder="1" applyAlignment="1">
      <alignment horizontal="center" vertical="center"/>
    </xf>
    <xf numFmtId="0" fontId="68" fillId="71" borderId="59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8" fillId="39" borderId="30" xfId="0" applyFont="1" applyFill="1" applyBorder="1" applyAlignment="1">
      <alignment horizontal="center" vertical="center"/>
    </xf>
    <xf numFmtId="0" fontId="68" fillId="19" borderId="3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8" fillId="71" borderId="60" xfId="0" applyFont="1" applyFill="1" applyBorder="1" applyAlignment="1">
      <alignment horizontal="center" vertical="center"/>
    </xf>
    <xf numFmtId="0" fontId="68" fillId="71" borderId="32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3" fontId="8" fillId="4" borderId="33" xfId="0" applyNumberFormat="1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horizontal="center" vertical="center"/>
    </xf>
    <xf numFmtId="3" fontId="8" fillId="4" borderId="30" xfId="0" applyNumberFormat="1" applyFont="1" applyFill="1" applyBorder="1" applyAlignment="1">
      <alignment horizontal="center" vertical="center"/>
    </xf>
    <xf numFmtId="0" fontId="7" fillId="11" borderId="59" xfId="0" applyFont="1" applyFill="1" applyBorder="1" applyAlignment="1">
      <alignment horizontal="center"/>
    </xf>
    <xf numFmtId="0" fontId="7" fillId="11" borderId="32" xfId="0" applyFont="1" applyFill="1" applyBorder="1" applyAlignment="1">
      <alignment horizontal="center"/>
    </xf>
    <xf numFmtId="0" fontId="68" fillId="54" borderId="30" xfId="0" applyFont="1" applyFill="1" applyBorder="1" applyAlignment="1">
      <alignment horizontal="center" vertical="center"/>
    </xf>
    <xf numFmtId="0" fontId="70" fillId="32" borderId="16" xfId="0" applyFont="1" applyFill="1" applyBorder="1" applyAlignment="1">
      <alignment horizontal="center" vertical="center"/>
    </xf>
    <xf numFmtId="0" fontId="70" fillId="32" borderId="54" xfId="0" applyFont="1" applyFill="1" applyBorder="1" applyAlignment="1">
      <alignment horizontal="center" vertical="center"/>
    </xf>
    <xf numFmtId="0" fontId="70" fillId="32" borderId="17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left" vertical="center"/>
    </xf>
    <xf numFmtId="0" fontId="8" fillId="7" borderId="17" xfId="0" applyFont="1" applyFill="1" applyBorder="1" applyAlignment="1">
      <alignment horizontal="left" vertical="center"/>
    </xf>
    <xf numFmtId="0" fontId="70" fillId="13" borderId="16" xfId="0" applyFont="1" applyFill="1" applyBorder="1" applyAlignment="1">
      <alignment horizontal="left" vertical="center"/>
    </xf>
    <xf numFmtId="0" fontId="70" fillId="13" borderId="17" xfId="0" applyFont="1" applyFill="1" applyBorder="1" applyAlignment="1">
      <alignment horizontal="left" vertical="center"/>
    </xf>
    <xf numFmtId="0" fontId="8" fillId="7" borderId="54" xfId="0" applyFont="1" applyFill="1" applyBorder="1" applyAlignment="1">
      <alignment horizontal="left" vertical="center"/>
    </xf>
    <xf numFmtId="3" fontId="8" fillId="7" borderId="16" xfId="0" applyNumberFormat="1" applyFont="1" applyFill="1" applyBorder="1" applyAlignment="1">
      <alignment horizontal="center" vertical="center"/>
    </xf>
    <xf numFmtId="3" fontId="8" fillId="7" borderId="17" xfId="0" applyNumberFormat="1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left" vertical="center"/>
    </xf>
    <xf numFmtId="0" fontId="8" fillId="32" borderId="54" xfId="0" applyFont="1" applyFill="1" applyBorder="1" applyAlignment="1">
      <alignment horizontal="left" vertical="center"/>
    </xf>
    <xf numFmtId="0" fontId="8" fillId="32" borderId="17" xfId="0" applyFont="1" applyFill="1" applyBorder="1" applyAlignment="1">
      <alignment horizontal="left" vertical="center"/>
    </xf>
    <xf numFmtId="3" fontId="8" fillId="7" borderId="54" xfId="0" applyNumberFormat="1" applyFont="1" applyFill="1" applyBorder="1" applyAlignment="1">
      <alignment horizontal="center" vertical="center"/>
    </xf>
    <xf numFmtId="3" fontId="70" fillId="13" borderId="16" xfId="0" applyNumberFormat="1" applyFont="1" applyFill="1" applyBorder="1" applyAlignment="1">
      <alignment horizontal="center" vertical="center"/>
    </xf>
    <xf numFmtId="3" fontId="70" fillId="13" borderId="17" xfId="0" applyNumberFormat="1" applyFont="1" applyFill="1" applyBorder="1" applyAlignment="1">
      <alignment horizontal="center" vertical="center"/>
    </xf>
    <xf numFmtId="0" fontId="8" fillId="40" borderId="16" xfId="0" applyFont="1" applyFill="1" applyBorder="1" applyAlignment="1">
      <alignment horizontal="left" vertical="center"/>
    </xf>
    <xf numFmtId="0" fontId="8" fillId="40" borderId="17" xfId="0" applyFont="1" applyFill="1" applyBorder="1" applyAlignment="1">
      <alignment horizontal="left" vertical="center"/>
    </xf>
    <xf numFmtId="0" fontId="70" fillId="40" borderId="16" xfId="0" applyFont="1" applyFill="1" applyBorder="1" applyAlignment="1">
      <alignment horizontal="center" vertical="center"/>
    </xf>
    <xf numFmtId="0" fontId="70" fillId="40" borderId="17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/>
    </xf>
    <xf numFmtId="0" fontId="7" fillId="3" borderId="62" xfId="0" applyFont="1" applyFill="1" applyBorder="1" applyAlignment="1">
      <alignment horizontal="center"/>
    </xf>
    <xf numFmtId="0" fontId="7" fillId="3" borderId="63" xfId="0" applyFont="1" applyFill="1" applyBorder="1" applyAlignment="1">
      <alignment horizontal="center"/>
    </xf>
    <xf numFmtId="0" fontId="7" fillId="10" borderId="16" xfId="0" applyFont="1" applyFill="1" applyBorder="1" applyAlignment="1">
      <alignment horizontal="center" vertical="center"/>
    </xf>
    <xf numFmtId="0" fontId="7" fillId="10" borderId="17" xfId="0" applyFont="1" applyFill="1" applyBorder="1" applyAlignment="1">
      <alignment horizontal="center" vertical="center"/>
    </xf>
    <xf numFmtId="0" fontId="7" fillId="10" borderId="18" xfId="0" applyFont="1" applyFill="1" applyBorder="1" applyAlignment="1">
      <alignment horizontal="center"/>
    </xf>
    <xf numFmtId="0" fontId="9" fillId="0" borderId="33" xfId="38" applyFont="1" applyBorder="1" applyAlignment="1">
      <alignment horizontal="center" vertical="center"/>
      <protection/>
    </xf>
    <xf numFmtId="0" fontId="9" fillId="0" borderId="64" xfId="38" applyFont="1" applyBorder="1" applyAlignment="1">
      <alignment horizontal="center" vertical="center"/>
      <protection/>
    </xf>
    <xf numFmtId="0" fontId="9" fillId="0" borderId="31" xfId="38" applyFont="1" applyBorder="1" applyAlignment="1">
      <alignment horizontal="center" vertical="center"/>
      <protection/>
    </xf>
    <xf numFmtId="49" fontId="9" fillId="71" borderId="59" xfId="38" applyNumberFormat="1" applyFont="1" applyFill="1" applyBorder="1" applyAlignment="1">
      <alignment horizontal="center"/>
      <protection/>
    </xf>
    <xf numFmtId="49" fontId="9" fillId="71" borderId="32" xfId="38" applyNumberFormat="1" applyFont="1" applyFill="1" applyBorder="1" applyAlignment="1">
      <alignment horizontal="center"/>
      <protection/>
    </xf>
    <xf numFmtId="0" fontId="9" fillId="35" borderId="33" xfId="38" applyFont="1" applyFill="1" applyBorder="1" applyAlignment="1">
      <alignment horizontal="center" vertical="center"/>
      <protection/>
    </xf>
    <xf numFmtId="0" fontId="9" fillId="35" borderId="31" xfId="38" applyFont="1" applyFill="1" applyBorder="1" applyAlignment="1">
      <alignment horizontal="center" vertical="center"/>
      <protection/>
    </xf>
    <xf numFmtId="0" fontId="9" fillId="0" borderId="65" xfId="38" applyFont="1" applyBorder="1" applyAlignment="1">
      <alignment horizontal="center" vertical="center"/>
      <protection/>
    </xf>
    <xf numFmtId="0" fontId="9" fillId="0" borderId="66" xfId="38" applyFont="1" applyBorder="1" applyAlignment="1">
      <alignment horizontal="center" vertical="center"/>
      <protection/>
    </xf>
    <xf numFmtId="0" fontId="9" fillId="0" borderId="67" xfId="38" applyFont="1" applyBorder="1" applyAlignment="1">
      <alignment horizontal="center" vertical="center"/>
      <protection/>
    </xf>
    <xf numFmtId="0" fontId="9" fillId="0" borderId="68" xfId="38" applyFont="1" applyBorder="1" applyAlignment="1">
      <alignment horizontal="center" vertical="center"/>
      <protection/>
    </xf>
    <xf numFmtId="0" fontId="17" fillId="0" borderId="0" xfId="38" applyFont="1" applyAlignment="1">
      <alignment horizontal="center" vertical="center"/>
      <protection/>
    </xf>
    <xf numFmtId="0" fontId="17" fillId="0" borderId="0" xfId="38" applyFont="1" applyBorder="1" applyAlignment="1">
      <alignment horizontal="center"/>
      <protection/>
    </xf>
    <xf numFmtId="49" fontId="9" fillId="39" borderId="59" xfId="38" applyNumberFormat="1" applyFont="1" applyFill="1" applyBorder="1" applyAlignment="1">
      <alignment horizontal="center"/>
      <protection/>
    </xf>
    <xf numFmtId="49" fontId="9" fillId="39" borderId="32" xfId="38" applyNumberFormat="1" applyFont="1" applyFill="1" applyBorder="1" applyAlignment="1">
      <alignment horizontal="center"/>
      <protection/>
    </xf>
    <xf numFmtId="0" fontId="9" fillId="0" borderId="64" xfId="38" applyFont="1" applyFill="1" applyBorder="1" applyAlignment="1">
      <alignment horizontal="center" vertical="center"/>
      <protection/>
    </xf>
    <xf numFmtId="0" fontId="9" fillId="0" borderId="30" xfId="38" applyFont="1" applyFill="1" applyBorder="1" applyAlignment="1">
      <alignment horizontal="center" vertical="center"/>
      <protection/>
    </xf>
    <xf numFmtId="0" fontId="9" fillId="65" borderId="59" xfId="38" applyFont="1" applyFill="1" applyBorder="1" applyAlignment="1">
      <alignment horizontal="center" vertical="center"/>
      <protection/>
    </xf>
    <xf numFmtId="0" fontId="9" fillId="65" borderId="32" xfId="38" applyFont="1" applyFill="1" applyBorder="1" applyAlignment="1">
      <alignment horizontal="center" vertical="center"/>
      <protection/>
    </xf>
    <xf numFmtId="0" fontId="9" fillId="65" borderId="59" xfId="38" applyFont="1" applyFill="1" applyBorder="1" applyAlignment="1">
      <alignment horizontal="center"/>
      <protection/>
    </xf>
    <xf numFmtId="0" fontId="9" fillId="65" borderId="32" xfId="38" applyFont="1" applyFill="1" applyBorder="1" applyAlignment="1">
      <alignment horizontal="center"/>
      <protection/>
    </xf>
    <xf numFmtId="0" fontId="9" fillId="0" borderId="33" xfId="38" applyFont="1" applyFill="1" applyBorder="1" applyAlignment="1">
      <alignment horizontal="center" vertical="center"/>
      <protection/>
    </xf>
    <xf numFmtId="0" fontId="9" fillId="65" borderId="60" xfId="38" applyFont="1" applyFill="1" applyBorder="1" applyAlignment="1">
      <alignment horizontal="center"/>
      <protection/>
    </xf>
    <xf numFmtId="0" fontId="9" fillId="0" borderId="31" xfId="38" applyFont="1" applyFill="1" applyBorder="1" applyAlignment="1">
      <alignment horizontal="center" vertical="center"/>
      <protection/>
    </xf>
    <xf numFmtId="0" fontId="7" fillId="73" borderId="13" xfId="0" applyFont="1" applyFill="1" applyBorder="1" applyAlignment="1">
      <alignment horizontal="center" vertical="center"/>
    </xf>
    <xf numFmtId="0" fontId="7" fillId="73" borderId="12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49" fontId="7" fillId="12" borderId="11" xfId="0" applyNumberFormat="1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8" fillId="36" borderId="69" xfId="0" applyFont="1" applyFill="1" applyBorder="1" applyAlignment="1">
      <alignment horizontal="center" vertical="center"/>
    </xf>
    <xf numFmtId="0" fontId="8" fillId="36" borderId="70" xfId="0" applyFont="1" applyFill="1" applyBorder="1" applyAlignment="1">
      <alignment horizontal="center" vertical="center"/>
    </xf>
    <xf numFmtId="0" fontId="7" fillId="55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60" borderId="2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7" fillId="56" borderId="27" xfId="0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80" fillId="0" borderId="0" xfId="0" applyFont="1" applyAlignment="1">
      <alignment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43" borderId="77" xfId="0" applyFont="1" applyFill="1" applyBorder="1" applyAlignment="1">
      <alignment horizontal="center" vertical="center"/>
    </xf>
    <xf numFmtId="0" fontId="7" fillId="43" borderId="78" xfId="0" applyFont="1" applyFill="1" applyBorder="1" applyAlignment="1">
      <alignment horizontal="center" vertical="center"/>
    </xf>
    <xf numFmtId="0" fontId="7" fillId="46" borderId="78" xfId="0" applyFont="1" applyFill="1" applyBorder="1" applyAlignment="1">
      <alignment horizontal="center" vertical="center"/>
    </xf>
    <xf numFmtId="0" fontId="7" fillId="46" borderId="14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44" borderId="77" xfId="0" applyFont="1" applyFill="1" applyBorder="1" applyAlignment="1">
      <alignment horizontal="center" vertical="center"/>
    </xf>
    <xf numFmtId="0" fontId="7" fillId="44" borderId="7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9" borderId="79" xfId="0" applyFont="1" applyFill="1" applyBorder="1" applyAlignment="1">
      <alignment horizontal="center" vertical="center"/>
    </xf>
    <xf numFmtId="0" fontId="7" fillId="9" borderId="80" xfId="0" applyFont="1" applyFill="1" applyBorder="1" applyAlignment="1">
      <alignment horizontal="center" vertical="center"/>
    </xf>
    <xf numFmtId="0" fontId="7" fillId="44" borderId="15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9" borderId="78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36" borderId="77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9" fillId="0" borderId="33" xfId="39" applyFont="1" applyBorder="1" applyAlignment="1">
      <alignment horizontal="center" vertical="center"/>
      <protection/>
    </xf>
    <xf numFmtId="0" fontId="9" fillId="0" borderId="64" xfId="39" applyFont="1" applyBorder="1" applyAlignment="1">
      <alignment horizontal="center" vertical="center"/>
      <protection/>
    </xf>
    <xf numFmtId="0" fontId="9" fillId="0" borderId="31" xfId="39" applyFont="1" applyBorder="1" applyAlignment="1">
      <alignment horizontal="center" vertical="center"/>
      <protection/>
    </xf>
    <xf numFmtId="49" fontId="9" fillId="70" borderId="59" xfId="39" applyNumberFormat="1" applyFont="1" applyFill="1" applyBorder="1" applyAlignment="1">
      <alignment horizontal="center"/>
      <protection/>
    </xf>
    <xf numFmtId="49" fontId="9" fillId="70" borderId="32" xfId="39" applyNumberFormat="1" applyFont="1" applyFill="1" applyBorder="1" applyAlignment="1">
      <alignment horizontal="center"/>
      <protection/>
    </xf>
    <xf numFmtId="0" fontId="17" fillId="0" borderId="0" xfId="39" applyFont="1" applyAlignment="1">
      <alignment horizontal="center" vertical="center"/>
      <protection/>
    </xf>
    <xf numFmtId="0" fontId="17" fillId="0" borderId="0" xfId="39" applyFont="1" applyBorder="1" applyAlignment="1">
      <alignment horizontal="center"/>
      <protection/>
    </xf>
    <xf numFmtId="0" fontId="9" fillId="35" borderId="33" xfId="39" applyFont="1" applyFill="1" applyBorder="1" applyAlignment="1">
      <alignment horizontal="center" vertical="center"/>
      <protection/>
    </xf>
    <xf numFmtId="0" fontId="9" fillId="35" borderId="31" xfId="39" applyFont="1" applyFill="1" applyBorder="1" applyAlignment="1">
      <alignment horizontal="center" vertical="center"/>
      <protection/>
    </xf>
    <xf numFmtId="0" fontId="9" fillId="0" borderId="65" xfId="39" applyFont="1" applyBorder="1" applyAlignment="1">
      <alignment horizontal="center" vertical="center"/>
      <protection/>
    </xf>
    <xf numFmtId="0" fontId="9" fillId="0" borderId="66" xfId="39" applyFont="1" applyBorder="1" applyAlignment="1">
      <alignment horizontal="center" vertical="center"/>
      <protection/>
    </xf>
    <xf numFmtId="0" fontId="9" fillId="0" borderId="67" xfId="39" applyFont="1" applyBorder="1" applyAlignment="1">
      <alignment horizontal="center" vertical="center"/>
      <protection/>
    </xf>
    <xf numFmtId="0" fontId="9" fillId="0" borderId="68" xfId="39" applyFont="1" applyBorder="1" applyAlignment="1">
      <alignment horizontal="center" vertical="center"/>
      <protection/>
    </xf>
    <xf numFmtId="0" fontId="7" fillId="68" borderId="3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13" borderId="33" xfId="0" applyFont="1" applyFill="1" applyBorder="1" applyAlignment="1">
      <alignment horizontal="center" vertical="center"/>
    </xf>
    <xf numFmtId="0" fontId="8" fillId="13" borderId="31" xfId="0" applyFont="1" applyFill="1" applyBorder="1" applyAlignment="1">
      <alignment horizontal="center" vertical="center"/>
    </xf>
    <xf numFmtId="0" fontId="9" fillId="18" borderId="59" xfId="38" applyFont="1" applyFill="1" applyBorder="1" applyAlignment="1">
      <alignment horizontal="center" vertical="center"/>
      <protection/>
    </xf>
    <xf numFmtId="0" fontId="9" fillId="18" borderId="32" xfId="38" applyFont="1" applyFill="1" applyBorder="1" applyAlignment="1">
      <alignment horizontal="center" vertical="center"/>
      <protection/>
    </xf>
    <xf numFmtId="0" fontId="9" fillId="0" borderId="65" xfId="38" applyFont="1" applyFill="1" applyBorder="1" applyAlignment="1">
      <alignment horizontal="center" vertical="center"/>
      <protection/>
    </xf>
    <xf numFmtId="0" fontId="9" fillId="0" borderId="66" xfId="38" applyFont="1" applyFill="1" applyBorder="1" applyAlignment="1">
      <alignment horizontal="center" vertical="center"/>
      <protection/>
    </xf>
    <xf numFmtId="0" fontId="9" fillId="0" borderId="67" xfId="38" applyFont="1" applyFill="1" applyBorder="1" applyAlignment="1">
      <alignment horizontal="center" vertical="center"/>
      <protection/>
    </xf>
    <xf numFmtId="0" fontId="9" fillId="0" borderId="68" xfId="38" applyFont="1" applyFill="1" applyBorder="1" applyAlignment="1">
      <alignment horizontal="center" vertical="center"/>
      <protection/>
    </xf>
    <xf numFmtId="0" fontId="9" fillId="12" borderId="59" xfId="38" applyFont="1" applyFill="1" applyBorder="1" applyAlignment="1">
      <alignment horizontal="center"/>
      <protection/>
    </xf>
    <xf numFmtId="0" fontId="9" fillId="12" borderId="32" xfId="38" applyFont="1" applyFill="1" applyBorder="1" applyAlignment="1">
      <alignment horizontal="center"/>
      <protection/>
    </xf>
    <xf numFmtId="0" fontId="9" fillId="12" borderId="59" xfId="38" applyFont="1" applyFill="1" applyBorder="1" applyAlignment="1">
      <alignment horizontal="center" vertical="center"/>
      <protection/>
    </xf>
    <xf numFmtId="0" fontId="9" fillId="12" borderId="32" xfId="38" applyFont="1" applyFill="1" applyBorder="1" applyAlignment="1">
      <alignment horizontal="center" vertical="center"/>
      <protection/>
    </xf>
    <xf numFmtId="0" fontId="9" fillId="0" borderId="82" xfId="38" applyFont="1" applyFill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8" borderId="83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0" fontId="7" fillId="52" borderId="84" xfId="0" applyFont="1" applyFill="1" applyBorder="1" applyAlignment="1">
      <alignment horizontal="center" vertical="center"/>
    </xf>
    <xf numFmtId="0" fontId="7" fillId="52" borderId="85" xfId="0" applyFont="1" applyFill="1" applyBorder="1" applyAlignment="1">
      <alignment horizontal="center" vertical="center"/>
    </xf>
    <xf numFmtId="0" fontId="7" fillId="16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53" borderId="26" xfId="0" applyFont="1" applyFill="1" applyBorder="1" applyAlignment="1">
      <alignment horizontal="center" vertical="center"/>
    </xf>
    <xf numFmtId="0" fontId="7" fillId="54" borderId="26" xfId="0" applyFont="1" applyFill="1" applyBorder="1" applyAlignment="1">
      <alignment horizontal="center" vertical="center"/>
    </xf>
    <xf numFmtId="0" fontId="68" fillId="0" borderId="33" xfId="38" applyFont="1" applyBorder="1" applyAlignment="1">
      <alignment horizontal="center" vertical="center"/>
      <protection/>
    </xf>
    <xf numFmtId="0" fontId="68" fillId="0" borderId="31" xfId="38" applyFont="1" applyBorder="1" applyAlignment="1">
      <alignment horizontal="center" vertical="center"/>
      <protection/>
    </xf>
    <xf numFmtId="0" fontId="9" fillId="19" borderId="59" xfId="38" applyFont="1" applyFill="1" applyBorder="1" applyAlignment="1">
      <alignment horizontal="center" vertical="center"/>
      <protection/>
    </xf>
    <xf numFmtId="0" fontId="9" fillId="19" borderId="32" xfId="38" applyFont="1" applyFill="1" applyBorder="1" applyAlignment="1">
      <alignment horizontal="center" vertical="center"/>
      <protection/>
    </xf>
    <xf numFmtId="0" fontId="68" fillId="0" borderId="64" xfId="38" applyFont="1" applyBorder="1" applyAlignment="1">
      <alignment horizontal="center" vertical="center"/>
      <protection/>
    </xf>
    <xf numFmtId="0" fontId="7" fillId="54" borderId="30" xfId="0" applyFont="1" applyFill="1" applyBorder="1" applyAlignment="1">
      <alignment horizontal="center" vertical="center"/>
    </xf>
    <xf numFmtId="0" fontId="8" fillId="16" borderId="33" xfId="0" applyFont="1" applyFill="1" applyBorder="1" applyAlignment="1">
      <alignment horizontal="center" vertical="center"/>
    </xf>
    <xf numFmtId="0" fontId="8" fillId="16" borderId="31" xfId="0" applyFont="1" applyFill="1" applyBorder="1" applyAlignment="1">
      <alignment horizontal="center" vertical="center"/>
    </xf>
    <xf numFmtId="0" fontId="79" fillId="13" borderId="61" xfId="40" applyFont="1" applyFill="1" applyBorder="1" applyAlignment="1">
      <alignment horizontal="center" vertical="center"/>
      <protection/>
    </xf>
    <xf numFmtId="0" fontId="79" fillId="13" borderId="86" xfId="40" applyFont="1" applyFill="1" applyBorder="1" applyAlignment="1">
      <alignment horizontal="center" vertical="center"/>
      <protection/>
    </xf>
    <xf numFmtId="41" fontId="79" fillId="0" borderId="87" xfId="40" applyNumberFormat="1" applyFont="1" applyBorder="1" applyAlignment="1">
      <alignment horizontal="center" vertical="center" shrinkToFit="1"/>
      <protection/>
    </xf>
    <xf numFmtId="41" fontId="79" fillId="0" borderId="88" xfId="40" applyNumberFormat="1" applyFont="1" applyBorder="1" applyAlignment="1">
      <alignment horizontal="center" vertical="center" shrinkToFit="1"/>
      <protection/>
    </xf>
    <xf numFmtId="0" fontId="79" fillId="0" borderId="87" xfId="40" applyFont="1" applyBorder="1" applyAlignment="1">
      <alignment horizontal="center" vertical="center"/>
      <protection/>
    </xf>
    <xf numFmtId="0" fontId="79" fillId="0" borderId="88" xfId="40" applyFont="1" applyBorder="1" applyAlignment="1">
      <alignment horizontal="center" vertical="center"/>
      <protection/>
    </xf>
    <xf numFmtId="0" fontId="79" fillId="0" borderId="34" xfId="40" applyFont="1" applyBorder="1" applyAlignment="1">
      <alignment horizontal="center" vertical="center"/>
      <protection/>
    </xf>
    <xf numFmtId="0" fontId="79" fillId="13" borderId="87" xfId="40" applyFont="1" applyFill="1" applyBorder="1" applyAlignment="1">
      <alignment horizontal="center" vertical="center"/>
      <protection/>
    </xf>
    <xf numFmtId="0" fontId="79" fillId="13" borderId="89" xfId="40" applyFont="1" applyFill="1" applyBorder="1" applyAlignment="1">
      <alignment horizontal="center" vertical="center"/>
      <protection/>
    </xf>
    <xf numFmtId="41" fontId="79" fillId="0" borderId="90" xfId="40" applyNumberFormat="1" applyFont="1" applyBorder="1" applyAlignment="1">
      <alignment horizontal="center" vertical="center" shrinkToFit="1"/>
      <protection/>
    </xf>
    <xf numFmtId="41" fontId="79" fillId="0" borderId="91" xfId="40" applyNumberFormat="1" applyFont="1" applyBorder="1" applyAlignment="1">
      <alignment horizontal="center" vertical="center" shrinkToFit="1"/>
      <protection/>
    </xf>
    <xf numFmtId="0" fontId="79" fillId="0" borderId="90" xfId="40" applyFont="1" applyBorder="1" applyAlignment="1">
      <alignment horizontal="center" vertical="center"/>
      <protection/>
    </xf>
    <xf numFmtId="0" fontId="79" fillId="0" borderId="91" xfId="40" applyFont="1" applyBorder="1" applyAlignment="1">
      <alignment horizontal="center" vertical="center"/>
      <protection/>
    </xf>
    <xf numFmtId="0" fontId="79" fillId="0" borderId="92" xfId="40" applyFont="1" applyBorder="1" applyAlignment="1">
      <alignment horizontal="center" vertical="center"/>
      <protection/>
    </xf>
    <xf numFmtId="0" fontId="79" fillId="0" borderId="93" xfId="40" applyFont="1" applyBorder="1" applyAlignment="1">
      <alignment horizontal="center" vertical="center"/>
      <protection/>
    </xf>
    <xf numFmtId="0" fontId="79" fillId="0" borderId="55" xfId="40" applyFont="1" applyBorder="1" applyAlignment="1">
      <alignment horizontal="center" vertical="center"/>
      <protection/>
    </xf>
    <xf numFmtId="0" fontId="79" fillId="0" borderId="53" xfId="40" applyFont="1" applyBorder="1" applyAlignment="1">
      <alignment horizontal="center" vertical="center"/>
      <protection/>
    </xf>
    <xf numFmtId="0" fontId="79" fillId="13" borderId="90" xfId="40" applyFont="1" applyFill="1" applyBorder="1" applyAlignment="1">
      <alignment horizontal="center" vertical="center"/>
      <protection/>
    </xf>
    <xf numFmtId="0" fontId="79" fillId="13" borderId="94" xfId="40" applyFont="1" applyFill="1" applyBorder="1" applyAlignment="1">
      <alignment horizontal="center" vertical="center"/>
      <protection/>
    </xf>
    <xf numFmtId="41" fontId="79" fillId="0" borderId="61" xfId="40" applyNumberFormat="1" applyFont="1" applyBorder="1" applyAlignment="1">
      <alignment horizontal="center" vertical="center" shrinkToFit="1"/>
      <protection/>
    </xf>
    <xf numFmtId="41" fontId="79" fillId="0" borderId="63" xfId="40" applyNumberFormat="1" applyFont="1" applyBorder="1" applyAlignment="1">
      <alignment horizontal="center" vertical="center" shrinkToFit="1"/>
      <protection/>
    </xf>
    <xf numFmtId="0" fontId="79" fillId="0" borderId="61" xfId="40" applyFont="1" applyBorder="1" applyAlignment="1">
      <alignment horizontal="center" vertical="center"/>
      <protection/>
    </xf>
    <xf numFmtId="0" fontId="79" fillId="0" borderId="63" xfId="40" applyFont="1" applyBorder="1" applyAlignment="1">
      <alignment horizontal="center" vertical="center"/>
      <protection/>
    </xf>
    <xf numFmtId="41" fontId="79" fillId="13" borderId="61" xfId="40" applyNumberFormat="1" applyFont="1" applyFill="1" applyBorder="1" applyAlignment="1">
      <alignment horizontal="center" vertical="center" shrinkToFit="1"/>
      <protection/>
    </xf>
    <xf numFmtId="41" fontId="79" fillId="13" borderId="62" xfId="40" applyNumberFormat="1" applyFont="1" applyFill="1" applyBorder="1" applyAlignment="1">
      <alignment horizontal="center" vertical="center" shrinkToFit="1"/>
      <protection/>
    </xf>
    <xf numFmtId="41" fontId="79" fillId="13" borderId="86" xfId="40" applyNumberFormat="1" applyFont="1" applyFill="1" applyBorder="1" applyAlignment="1">
      <alignment horizontal="center" vertical="center" shrinkToFit="1"/>
      <protection/>
    </xf>
    <xf numFmtId="41" fontId="79" fillId="0" borderId="61" xfId="40" applyNumberFormat="1" applyFont="1" applyBorder="1" applyAlignment="1">
      <alignment horizontal="center" vertical="center"/>
      <protection/>
    </xf>
    <xf numFmtId="41" fontId="79" fillId="0" borderId="62" xfId="40" applyNumberFormat="1" applyFont="1" applyBorder="1" applyAlignment="1">
      <alignment horizontal="center" vertical="center"/>
      <protection/>
    </xf>
    <xf numFmtId="41" fontId="79" fillId="0" borderId="63" xfId="40" applyNumberFormat="1" applyFont="1" applyBorder="1" applyAlignment="1">
      <alignment horizontal="center" vertical="center"/>
      <protection/>
    </xf>
    <xf numFmtId="0" fontId="69" fillId="0" borderId="95" xfId="40" applyFont="1" applyBorder="1" applyAlignment="1">
      <alignment horizontal="center" vertical="center" shrinkToFit="1"/>
      <protection/>
    </xf>
    <xf numFmtId="0" fontId="69" fillId="0" borderId="96" xfId="40" applyFont="1" applyBorder="1" applyAlignment="1">
      <alignment horizontal="center" vertical="center" shrinkToFit="1"/>
      <protection/>
    </xf>
    <xf numFmtId="0" fontId="69" fillId="0" borderId="97" xfId="40" applyFont="1" applyBorder="1" applyAlignment="1">
      <alignment horizontal="center" vertical="center" shrinkToFit="1"/>
      <protection/>
    </xf>
    <xf numFmtId="0" fontId="69" fillId="0" borderId="0" xfId="40" applyFont="1" applyAlignment="1">
      <alignment horizontal="center" vertical="center" shrinkToFit="1"/>
      <protection/>
    </xf>
    <xf numFmtId="0" fontId="79" fillId="0" borderId="0" xfId="40" applyFont="1" applyAlignment="1">
      <alignment horizontal="center" vertical="center" shrinkToFit="1"/>
      <protection/>
    </xf>
    <xf numFmtId="0" fontId="79" fillId="72" borderId="98" xfId="40" applyFont="1" applyFill="1" applyBorder="1" applyAlignment="1">
      <alignment horizontal="center" vertical="center" shrinkToFit="1"/>
      <protection/>
    </xf>
    <xf numFmtId="0" fontId="79" fillId="72" borderId="52" xfId="40" applyFont="1" applyFill="1" applyBorder="1" applyAlignment="1">
      <alignment horizontal="center" vertical="center" shrinkToFit="1"/>
      <protection/>
    </xf>
    <xf numFmtId="0" fontId="79" fillId="72" borderId="99" xfId="40" applyFont="1" applyFill="1" applyBorder="1" applyAlignment="1">
      <alignment horizontal="center" vertical="center"/>
      <protection/>
    </xf>
    <xf numFmtId="0" fontId="79" fillId="72" borderId="100" xfId="40" applyFont="1" applyFill="1" applyBorder="1" applyAlignment="1">
      <alignment horizontal="center" vertical="center"/>
      <protection/>
    </xf>
    <xf numFmtId="0" fontId="79" fillId="72" borderId="101" xfId="40" applyFont="1" applyFill="1" applyBorder="1" applyAlignment="1">
      <alignment horizontal="center" vertical="center"/>
      <protection/>
    </xf>
    <xf numFmtId="0" fontId="79" fillId="72" borderId="88" xfId="40" applyFont="1" applyFill="1" applyBorder="1" applyAlignment="1">
      <alignment horizontal="center" vertical="center"/>
      <protection/>
    </xf>
    <xf numFmtId="0" fontId="79" fillId="0" borderId="98" xfId="40" applyFont="1" applyBorder="1" applyAlignment="1">
      <alignment horizontal="center" vertical="center" shrinkToFit="1"/>
      <protection/>
    </xf>
    <xf numFmtId="0" fontId="79" fillId="0" borderId="52" xfId="40" applyFont="1" applyBorder="1" applyAlignment="1">
      <alignment horizontal="center" vertical="center" shrinkToFit="1"/>
      <protection/>
    </xf>
    <xf numFmtId="0" fontId="79" fillId="0" borderId="99" xfId="40" applyFont="1" applyBorder="1" applyAlignment="1">
      <alignment horizontal="center" vertical="center"/>
      <protection/>
    </xf>
    <xf numFmtId="0" fontId="79" fillId="13" borderId="99" xfId="40" applyFont="1" applyFill="1" applyBorder="1" applyAlignment="1">
      <alignment horizontal="center" vertical="center" shrinkToFit="1"/>
      <protection/>
    </xf>
    <xf numFmtId="0" fontId="79" fillId="13" borderId="34" xfId="40" applyFont="1" applyFill="1" applyBorder="1" applyAlignment="1">
      <alignment horizontal="center" vertical="center" shrinkToFit="1"/>
      <protection/>
    </xf>
    <xf numFmtId="0" fontId="79" fillId="13" borderId="99" xfId="40" applyFont="1" applyFill="1" applyBorder="1" applyAlignment="1">
      <alignment horizontal="center" vertical="center"/>
      <protection/>
    </xf>
    <xf numFmtId="0" fontId="79" fillId="0" borderId="99" xfId="40" applyFont="1" applyBorder="1" applyAlignment="1">
      <alignment horizontal="center" vertical="center" shrinkToFit="1"/>
      <protection/>
    </xf>
    <xf numFmtId="0" fontId="79" fillId="0" borderId="34" xfId="40" applyFont="1" applyBorder="1" applyAlignment="1">
      <alignment horizontal="center" vertical="center" shrinkToFit="1"/>
      <protection/>
    </xf>
    <xf numFmtId="0" fontId="79" fillId="0" borderId="100" xfId="40" applyFont="1" applyBorder="1" applyAlignment="1">
      <alignment horizontal="center" vertical="center"/>
      <protection/>
    </xf>
    <xf numFmtId="0" fontId="7" fillId="13" borderId="2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49" borderId="11" xfId="50" applyFont="1" applyFill="1" applyBorder="1" applyAlignment="1">
      <alignment horizontal="center"/>
      <protection/>
    </xf>
    <xf numFmtId="0" fontId="7" fillId="18" borderId="13" xfId="50" applyFont="1" applyFill="1" applyBorder="1" applyAlignment="1">
      <alignment horizontal="center"/>
      <protection/>
    </xf>
    <xf numFmtId="0" fontId="7" fillId="18" borderId="12" xfId="50" applyFont="1" applyFill="1" applyBorder="1" applyAlignment="1">
      <alignment horizontal="center"/>
      <protection/>
    </xf>
    <xf numFmtId="0" fontId="7" fillId="35" borderId="102" xfId="50" applyFont="1" applyFill="1" applyBorder="1" applyAlignment="1">
      <alignment horizontal="center" vertical="center"/>
      <protection/>
    </xf>
    <xf numFmtId="0" fontId="7" fillId="35" borderId="69" xfId="50" applyFont="1" applyFill="1" applyBorder="1" applyAlignment="1">
      <alignment horizontal="center" vertical="center"/>
      <protection/>
    </xf>
    <xf numFmtId="0" fontId="7" fillId="35" borderId="70" xfId="50" applyFont="1" applyFill="1" applyBorder="1" applyAlignment="1">
      <alignment horizontal="center" vertical="center"/>
      <protection/>
    </xf>
    <xf numFmtId="0" fontId="7" fillId="49" borderId="11" xfId="50" applyFont="1" applyFill="1" applyBorder="1" applyAlignment="1">
      <alignment horizontal="center" vertical="center"/>
      <protection/>
    </xf>
    <xf numFmtId="0" fontId="7" fillId="49" borderId="10" xfId="50" applyFont="1" applyFill="1" applyBorder="1" applyAlignment="1">
      <alignment horizontal="center" vertical="center"/>
      <protection/>
    </xf>
    <xf numFmtId="0" fontId="7" fillId="49" borderId="12" xfId="50" applyFont="1" applyFill="1" applyBorder="1" applyAlignment="1">
      <alignment horizontal="center" vertical="center"/>
      <protection/>
    </xf>
    <xf numFmtId="0" fontId="7" fillId="35" borderId="10" xfId="5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44" fontId="7" fillId="35" borderId="0" xfId="45" applyFont="1" applyFill="1" applyBorder="1" applyAlignment="1">
      <alignment horizontal="center" vertical="center"/>
    </xf>
    <xf numFmtId="0" fontId="7" fillId="35" borderId="25" xfId="51" applyFont="1" applyFill="1" applyBorder="1" applyAlignment="1">
      <alignment horizontal="center"/>
      <protection/>
    </xf>
    <xf numFmtId="0" fontId="7" fillId="50" borderId="25" xfId="51" applyFont="1" applyFill="1" applyBorder="1" applyAlignment="1">
      <alignment horizontal="center" vertical="center"/>
      <protection/>
    </xf>
    <xf numFmtId="0" fontId="7" fillId="50" borderId="25" xfId="51" applyFont="1" applyFill="1" applyBorder="1" applyAlignment="1">
      <alignment horizontal="center"/>
      <protection/>
    </xf>
    <xf numFmtId="0" fontId="7" fillId="51" borderId="25" xfId="51" applyFont="1" applyFill="1" applyBorder="1" applyAlignment="1">
      <alignment horizontal="center"/>
      <protection/>
    </xf>
    <xf numFmtId="0" fontId="7" fillId="35" borderId="25" xfId="51" applyFont="1" applyFill="1" applyBorder="1" applyAlignment="1">
      <alignment horizontal="center" vertical="center"/>
      <protection/>
    </xf>
    <xf numFmtId="0" fontId="68" fillId="50" borderId="25" xfId="51" applyFont="1" applyFill="1" applyBorder="1" applyAlignment="1">
      <alignment horizontal="center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Normal 3" xfId="38"/>
    <cellStyle name="Normal 3 2" xfId="39"/>
    <cellStyle name="Normal 4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เครื่องหมายสกุลเงิน_ผู้สำเร็จการศึกษา ปีการศึกษา 2550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_ผู้สำเร็จการศึกษา ปีการศึกษา 2550" xfId="50"/>
    <cellStyle name="ปกติ_ผู้สำเร็จการศึกษาระดับ ปวส. ปี2549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</a:rPr>
              <a:t>แผนภูมิแสดงจำนวนนักเรียน  นักศึกษา 
ภาคเรียนที่ 1/2550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CC00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BE4AE"/>
                  </a:gs>
                  <a:gs pos="13000">
                    <a:srgbClr val="BD922A"/>
                  </a:gs>
                  <a:gs pos="21001">
                    <a:srgbClr val="BD922A"/>
                  </a:gs>
                  <a:gs pos="63000">
                    <a:srgbClr val="FBE4AE"/>
                  </a:gs>
                  <a:gs pos="67000">
                    <a:srgbClr val="BD922A"/>
                  </a:gs>
                  <a:gs pos="69000">
                    <a:srgbClr val="835E17"/>
                  </a:gs>
                  <a:gs pos="82001">
                    <a:srgbClr val="A28949"/>
                  </a:gs>
                  <a:gs pos="100000">
                    <a:srgbClr val="FAE3B7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CCCCFF"/>
                  </a:gs>
                  <a:gs pos="17999">
                    <a:srgbClr val="99CCFF"/>
                  </a:gs>
                  <a:gs pos="36000">
                    <a:srgbClr val="9966FF"/>
                  </a:gs>
                  <a:gs pos="61000">
                    <a:srgbClr val="CC99FF"/>
                  </a:gs>
                  <a:gs pos="82001">
                    <a:srgbClr val="99CCFF"/>
                  </a:gs>
                  <a:gs pos="100000">
                    <a:srgbClr val="CCCC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C9FCB"/>
                  </a:gs>
                  <a:gs pos="13000">
                    <a:srgbClr val="F8B049"/>
                  </a:gs>
                  <a:gs pos="21001">
                    <a:srgbClr val="F8B049"/>
                  </a:gs>
                  <a:gs pos="63000">
                    <a:srgbClr val="FEE7F2"/>
                  </a:gs>
                  <a:gs pos="67000">
                    <a:srgbClr val="F952A0"/>
                  </a:gs>
                  <a:gs pos="69000">
                    <a:srgbClr val="C50849"/>
                  </a:gs>
                  <a:gs pos="82001">
                    <a:srgbClr val="B43E85"/>
                  </a:gs>
                  <a:gs pos="100000">
                    <a:srgbClr val="F8B049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8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รุปตามระดับชั้นและเพศ!$A$10,สรุปตามระดับชั้นและเพศ!$A$11,สรุปตามระดับชั้นและเพศ!$A$12,สรุปตามระดับชั้นและเพศ!$A$13,สรุปตามระดับชั้นและเพศ!$A$14)</c:f>
              <c:strCache/>
            </c:strRef>
          </c:cat>
          <c:val>
            <c:numRef>
              <c:f>(สรุปตามระดับชั้นและเพศ!$H$10,สรุปตามระดับชั้นและเพศ!$H$11,สรุปตามระดับชั้นและเพศ!$H$12,สรุปตามระดับชั้นและเพศ!$H$13,สรุปตามระดับชั้นและเพศ!$H$14)</c:f>
              <c:numCache/>
            </c:numRef>
          </c:val>
          <c:shape val="box"/>
        </c:ser>
        <c:shape val="box"/>
        <c:axId val="3575284"/>
        <c:axId val="32177557"/>
      </c:bar3DChart>
      <c:catAx>
        <c:axId val="3575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ระดับชั้น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2177557"/>
        <c:crosses val="autoZero"/>
        <c:auto val="1"/>
        <c:lblOffset val="100"/>
        <c:tickLblSkip val="2"/>
        <c:noMultiLvlLbl val="0"/>
      </c:catAx>
      <c:valAx>
        <c:axId val="321775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จำนวน (คน)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575284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FF"/>
            </a:gs>
            <a:gs pos="100000">
              <a:srgbClr val="808080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</a:rPr>
              <a:t>แผนภูมิแสดงจำนวนนักเรียน  นักศึกษา 
ภาคเรียนที่ 1/2550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CC00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BE4AE"/>
                  </a:gs>
                  <a:gs pos="13000">
                    <a:srgbClr val="BD922A"/>
                  </a:gs>
                  <a:gs pos="21001">
                    <a:srgbClr val="BD922A"/>
                  </a:gs>
                  <a:gs pos="63000">
                    <a:srgbClr val="FBE4AE"/>
                  </a:gs>
                  <a:gs pos="67000">
                    <a:srgbClr val="BD922A"/>
                  </a:gs>
                  <a:gs pos="69000">
                    <a:srgbClr val="835E17"/>
                  </a:gs>
                  <a:gs pos="82001">
                    <a:srgbClr val="A28949"/>
                  </a:gs>
                  <a:gs pos="100000">
                    <a:srgbClr val="FAE3B7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8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21162558"/>
        <c:axId val="56245295"/>
      </c:bar3DChart>
      <c:catAx>
        <c:axId val="21162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ระดับชั้น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6245295"/>
        <c:crosses val="autoZero"/>
        <c:auto val="1"/>
        <c:lblOffset val="100"/>
        <c:tickLblSkip val="2"/>
        <c:noMultiLvlLbl val="0"/>
      </c:catAx>
      <c:valAx>
        <c:axId val="562452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จำนวน (คน)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1162558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FF"/>
            </a:gs>
            <a:gs pos="100000">
              <a:srgbClr val="808080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285750</xdr:rowOff>
    </xdr:from>
    <xdr:to>
      <xdr:col>0</xdr:col>
      <xdr:colOff>0</xdr:colOff>
      <xdr:row>38</xdr:row>
      <xdr:rowOff>228600</xdr:rowOff>
    </xdr:to>
    <xdr:graphicFrame>
      <xdr:nvGraphicFramePr>
        <xdr:cNvPr id="1" name="Chart 1"/>
        <xdr:cNvGraphicFramePr/>
      </xdr:nvGraphicFramePr>
      <xdr:xfrm>
        <a:off x="0" y="4791075"/>
        <a:ext cx="0" cy="993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247650</xdr:rowOff>
    </xdr:from>
    <xdr:to>
      <xdr:col>0</xdr:col>
      <xdr:colOff>0</xdr:colOff>
      <xdr:row>46</xdr:row>
      <xdr:rowOff>238125</xdr:rowOff>
    </xdr:to>
    <xdr:graphicFrame>
      <xdr:nvGraphicFramePr>
        <xdr:cNvPr id="1" name="Chart 1"/>
        <xdr:cNvGraphicFramePr/>
      </xdr:nvGraphicFramePr>
      <xdr:xfrm>
        <a:off x="0" y="3657600"/>
        <a:ext cx="0" cy="1256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SheetLayoutView="100" zoomScalePageLayoutView="0" workbookViewId="0" topLeftCell="A1">
      <selection activeCell="A2" sqref="A2:L2"/>
    </sheetView>
  </sheetViews>
  <sheetFormatPr defaultColWidth="9.140625" defaultRowHeight="23.25"/>
  <cols>
    <col min="1" max="1" width="12.8515625" style="58" customWidth="1"/>
    <col min="2" max="5" width="7.7109375" style="58" customWidth="1"/>
    <col min="6" max="6" width="7.8515625" style="58" customWidth="1"/>
    <col min="7" max="7" width="7.57421875" style="58" customWidth="1"/>
    <col min="8" max="8" width="8.7109375" style="58" customWidth="1"/>
    <col min="9" max="9" width="9.140625" style="238" customWidth="1"/>
    <col min="10" max="10" width="9.140625" style="58" customWidth="1"/>
    <col min="11" max="11" width="9.00390625" style="58" customWidth="1"/>
    <col min="12" max="12" width="18.140625" style="58" customWidth="1"/>
    <col min="13" max="16384" width="9.140625" style="186" customWidth="1"/>
  </cols>
  <sheetData>
    <row r="1" spans="1:12" ht="36">
      <c r="A1" s="465" t="s">
        <v>508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</row>
    <row r="2" spans="1:12" ht="34.5" customHeight="1">
      <c r="A2" s="479" t="s">
        <v>507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2" ht="21.75" customHeight="1">
      <c r="A3" s="479" t="s">
        <v>506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2" ht="2.25" customHeight="1">
      <c r="A4" s="68"/>
      <c r="B4" s="69"/>
      <c r="C4" s="70"/>
      <c r="D4" s="70"/>
      <c r="E4" s="70"/>
      <c r="F4" s="70"/>
      <c r="G4" s="70"/>
      <c r="H4" s="70"/>
      <c r="I4" s="291"/>
      <c r="J4" s="70"/>
      <c r="K4" s="70"/>
      <c r="L4" s="70"/>
    </row>
    <row r="5" spans="1:13" ht="24">
      <c r="A5" s="476"/>
      <c r="B5" s="476"/>
      <c r="C5" s="280"/>
      <c r="D5" s="280"/>
      <c r="E5" s="280"/>
      <c r="J5" s="294"/>
      <c r="K5" s="294"/>
      <c r="L5" s="294"/>
      <c r="M5" s="294"/>
    </row>
    <row r="6" spans="1:12" ht="6.75" customHeight="1" thickBot="1">
      <c r="A6" s="280"/>
      <c r="B6" s="71"/>
      <c r="C6" s="280"/>
      <c r="D6" s="280"/>
      <c r="E6" s="280"/>
      <c r="F6" s="280"/>
      <c r="G6" s="280"/>
      <c r="H6" s="280"/>
      <c r="I6" s="292"/>
      <c r="J6" s="293"/>
      <c r="K6" s="293"/>
      <c r="L6" s="293"/>
    </row>
    <row r="7" spans="1:12" ht="25.5" thickBot="1" thickTop="1">
      <c r="A7" s="471" t="s">
        <v>5</v>
      </c>
      <c r="B7" s="472" t="s">
        <v>58</v>
      </c>
      <c r="C7" s="477"/>
      <c r="D7" s="477"/>
      <c r="E7" s="477"/>
      <c r="F7" s="477"/>
      <c r="G7" s="477"/>
      <c r="H7" s="477"/>
      <c r="I7" s="478"/>
      <c r="J7" s="467" t="s">
        <v>246</v>
      </c>
      <c r="K7" s="467"/>
      <c r="L7" s="468"/>
    </row>
    <row r="8" spans="1:12" ht="25.5" thickBot="1" thickTop="1">
      <c r="A8" s="471"/>
      <c r="B8" s="474" t="s">
        <v>59</v>
      </c>
      <c r="C8" s="474"/>
      <c r="D8" s="475" t="s">
        <v>60</v>
      </c>
      <c r="E8" s="475"/>
      <c r="F8" s="485" t="s">
        <v>61</v>
      </c>
      <c r="G8" s="485"/>
      <c r="H8" s="483" t="s">
        <v>245</v>
      </c>
      <c r="I8" s="484"/>
      <c r="J8" s="471" t="s">
        <v>4</v>
      </c>
      <c r="K8" s="472"/>
      <c r="L8" s="469" t="s">
        <v>4</v>
      </c>
    </row>
    <row r="9" spans="1:12" ht="25.5" thickBot="1" thickTop="1">
      <c r="A9" s="471"/>
      <c r="B9" s="454" t="s">
        <v>2</v>
      </c>
      <c r="C9" s="454" t="s">
        <v>3</v>
      </c>
      <c r="D9" s="457" t="s">
        <v>2</v>
      </c>
      <c r="E9" s="457" t="s">
        <v>3</v>
      </c>
      <c r="F9" s="460" t="s">
        <v>2</v>
      </c>
      <c r="G9" s="460" t="s">
        <v>3</v>
      </c>
      <c r="H9" s="462" t="s">
        <v>2</v>
      </c>
      <c r="I9" s="462" t="s">
        <v>3</v>
      </c>
      <c r="J9" s="446" t="s">
        <v>2</v>
      </c>
      <c r="K9" s="447" t="s">
        <v>3</v>
      </c>
      <c r="L9" s="469"/>
    </row>
    <row r="10" spans="1:12" ht="25.5" thickBot="1" thickTop="1">
      <c r="A10" s="451" t="s">
        <v>63</v>
      </c>
      <c r="B10" s="456"/>
      <c r="C10" s="456"/>
      <c r="D10" s="459"/>
      <c r="E10" s="459"/>
      <c r="F10" s="482"/>
      <c r="G10" s="482"/>
      <c r="H10" s="464"/>
      <c r="I10" s="464"/>
      <c r="J10" s="450"/>
      <c r="K10" s="450"/>
      <c r="L10" s="452"/>
    </row>
    <row r="11" spans="1:12" ht="25.5" thickBot="1" thickTop="1">
      <c r="A11" s="451" t="s">
        <v>64</v>
      </c>
      <c r="B11" s="456"/>
      <c r="C11" s="456"/>
      <c r="D11" s="459"/>
      <c r="E11" s="459"/>
      <c r="F11" s="482"/>
      <c r="G11" s="482"/>
      <c r="H11" s="464"/>
      <c r="I11" s="464"/>
      <c r="J11" s="450"/>
      <c r="K11" s="450"/>
      <c r="L11" s="450"/>
    </row>
    <row r="12" spans="1:12" ht="25.5" thickBot="1" thickTop="1">
      <c r="A12" s="451" t="s">
        <v>65</v>
      </c>
      <c r="B12" s="456"/>
      <c r="C12" s="456"/>
      <c r="D12" s="459"/>
      <c r="E12" s="459"/>
      <c r="F12" s="482"/>
      <c r="G12" s="482"/>
      <c r="H12" s="464"/>
      <c r="I12" s="464"/>
      <c r="J12" s="450"/>
      <c r="K12" s="450"/>
      <c r="L12" s="450"/>
    </row>
    <row r="13" spans="1:12" ht="25.5" thickBot="1" thickTop="1">
      <c r="A13" s="451" t="s">
        <v>66</v>
      </c>
      <c r="B13" s="456"/>
      <c r="C13" s="456"/>
      <c r="D13" s="459"/>
      <c r="E13" s="459"/>
      <c r="F13" s="480"/>
      <c r="G13" s="480"/>
      <c r="H13" s="464"/>
      <c r="I13" s="464"/>
      <c r="J13" s="450"/>
      <c r="K13" s="450"/>
      <c r="L13" s="450"/>
    </row>
    <row r="14" spans="1:12" ht="25.5" thickBot="1" thickTop="1">
      <c r="A14" s="451" t="s">
        <v>67</v>
      </c>
      <c r="B14" s="456"/>
      <c r="C14" s="456"/>
      <c r="D14" s="459"/>
      <c r="E14" s="459"/>
      <c r="F14" s="481"/>
      <c r="G14" s="481"/>
      <c r="H14" s="464"/>
      <c r="I14" s="464"/>
      <c r="J14" s="450"/>
      <c r="K14" s="450"/>
      <c r="L14" s="450"/>
    </row>
    <row r="15" spans="1:12" ht="25.5" thickBot="1" thickTop="1">
      <c r="A15" s="449" t="s">
        <v>4</v>
      </c>
      <c r="B15" s="455"/>
      <c r="C15" s="455"/>
      <c r="D15" s="458"/>
      <c r="E15" s="458"/>
      <c r="F15" s="461"/>
      <c r="G15" s="461"/>
      <c r="H15" s="463"/>
      <c r="I15" s="463"/>
      <c r="J15" s="448"/>
      <c r="K15" s="448"/>
      <c r="L15" s="448"/>
    </row>
    <row r="16" ht="47.25" customHeight="1" thickTop="1"/>
    <row r="17" ht="47.25" customHeight="1"/>
    <row r="18" ht="47.25" customHeight="1"/>
    <row r="19" ht="47.25" customHeight="1"/>
    <row r="20" ht="47.25" customHeight="1"/>
    <row r="21" ht="47.25" customHeight="1"/>
    <row r="22" ht="47.25" customHeight="1"/>
    <row r="23" spans="1:12" ht="47.25" customHeight="1">
      <c r="A23" s="470"/>
      <c r="B23" s="470"/>
      <c r="C23" s="470"/>
      <c r="D23" s="470"/>
      <c r="E23" s="470"/>
      <c r="F23" s="470"/>
      <c r="G23" s="470"/>
      <c r="H23" s="470"/>
      <c r="I23" s="470"/>
      <c r="J23" s="470"/>
      <c r="K23" s="470"/>
      <c r="L23" s="470"/>
    </row>
    <row r="24" spans="6:12" ht="80.25" customHeight="1">
      <c r="F24" s="103"/>
      <c r="G24" s="103"/>
      <c r="H24" s="103"/>
      <c r="J24" s="103"/>
      <c r="K24" s="103"/>
      <c r="L24" s="103"/>
    </row>
    <row r="25" spans="1:12" ht="24">
      <c r="A25" s="473"/>
      <c r="B25" s="473"/>
      <c r="C25" s="473"/>
      <c r="D25" s="473"/>
      <c r="E25" s="473"/>
      <c r="F25" s="466"/>
      <c r="G25" s="466"/>
      <c r="H25" s="466"/>
      <c r="I25" s="466"/>
      <c r="J25" s="466"/>
      <c r="K25" s="466"/>
      <c r="L25" s="466"/>
    </row>
    <row r="26" spans="1:12" ht="24">
      <c r="A26" s="466"/>
      <c r="B26" s="466"/>
      <c r="C26" s="466"/>
      <c r="D26" s="466"/>
      <c r="E26" s="466"/>
      <c r="F26" s="466"/>
      <c r="G26" s="466"/>
      <c r="H26" s="466"/>
      <c r="I26" s="466"/>
      <c r="J26" s="466"/>
      <c r="K26" s="466"/>
      <c r="L26" s="466"/>
    </row>
    <row r="27" spans="1:12" ht="24">
      <c r="A27" s="466"/>
      <c r="B27" s="466"/>
      <c r="C27" s="466"/>
      <c r="D27" s="466"/>
      <c r="E27" s="466"/>
      <c r="F27" s="466"/>
      <c r="G27" s="466"/>
      <c r="H27" s="466"/>
      <c r="I27" s="466"/>
      <c r="J27" s="466"/>
      <c r="K27" s="466"/>
      <c r="L27" s="466"/>
    </row>
    <row r="30" ht="24">
      <c r="T30" s="186" t="s">
        <v>101</v>
      </c>
    </row>
  </sheetData>
  <sheetProtection/>
  <mergeCells count="27">
    <mergeCell ref="A5:B5"/>
    <mergeCell ref="B7:I7"/>
    <mergeCell ref="A2:L2"/>
    <mergeCell ref="A3:L3"/>
    <mergeCell ref="J26:L26"/>
    <mergeCell ref="F13:F14"/>
    <mergeCell ref="G13:G14"/>
    <mergeCell ref="F10:F12"/>
    <mergeCell ref="G10:G12"/>
    <mergeCell ref="H8:I8"/>
    <mergeCell ref="F8:G8"/>
    <mergeCell ref="A1:L1"/>
    <mergeCell ref="J27:L27"/>
    <mergeCell ref="J7:L7"/>
    <mergeCell ref="L8:L9"/>
    <mergeCell ref="A23:L23"/>
    <mergeCell ref="J25:L25"/>
    <mergeCell ref="J8:K8"/>
    <mergeCell ref="F25:I25"/>
    <mergeCell ref="A26:E26"/>
    <mergeCell ref="A27:E27"/>
    <mergeCell ref="F26:I26"/>
    <mergeCell ref="F27:I27"/>
    <mergeCell ref="A25:E25"/>
    <mergeCell ref="A7:A9"/>
    <mergeCell ref="B8:C8"/>
    <mergeCell ref="D8:E8"/>
  </mergeCells>
  <printOptions/>
  <pageMargins left="0.984251968503937" right="0.5511811023622047" top="0.71" bottom="0.984251968503937" header="0.5118110236220472" footer="0.5118110236220472"/>
  <pageSetup horizontalDpi="600" verticalDpi="6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SheetLayoutView="100" zoomScalePageLayoutView="0" workbookViewId="0" topLeftCell="A1">
      <selection activeCell="C5" sqref="C5:E29"/>
    </sheetView>
  </sheetViews>
  <sheetFormatPr defaultColWidth="9.140625" defaultRowHeight="23.25"/>
  <cols>
    <col min="1" max="1" width="27.8515625" style="0" customWidth="1"/>
    <col min="2" max="2" width="36.57421875" style="0" customWidth="1"/>
    <col min="3" max="4" width="9.7109375" style="0" customWidth="1"/>
    <col min="5" max="5" width="14.8515625" style="0" customWidth="1"/>
    <col min="6" max="16384" width="9.140625" style="186" customWidth="1"/>
  </cols>
  <sheetData>
    <row r="1" spans="1:5" s="13" customFormat="1" ht="27.75">
      <c r="A1" s="597" t="s">
        <v>515</v>
      </c>
      <c r="B1" s="597"/>
      <c r="C1" s="597"/>
      <c r="D1" s="597"/>
      <c r="E1" s="597"/>
    </row>
    <row r="2" spans="1:5" s="13" customFormat="1" ht="27.75">
      <c r="A2" s="597" t="s">
        <v>516</v>
      </c>
      <c r="B2" s="597"/>
      <c r="C2" s="597"/>
      <c r="D2" s="597"/>
      <c r="E2" s="597"/>
    </row>
    <row r="3" spans="1:5" s="13" customFormat="1" ht="24.75" thickBot="1">
      <c r="A3" s="17"/>
      <c r="B3" s="17"/>
      <c r="C3" s="17"/>
      <c r="D3" s="17"/>
      <c r="E3" s="17"/>
    </row>
    <row r="4" spans="1:5" s="155" customFormat="1" ht="25.5" thickBot="1" thickTop="1">
      <c r="A4" s="449" t="s">
        <v>133</v>
      </c>
      <c r="B4" s="449" t="s">
        <v>1</v>
      </c>
      <c r="C4" s="449" t="s">
        <v>2</v>
      </c>
      <c r="D4" s="449" t="s">
        <v>3</v>
      </c>
      <c r="E4" s="449" t="s">
        <v>4</v>
      </c>
    </row>
    <row r="5" spans="1:5" s="13" customFormat="1" ht="25.5" thickBot="1" thickTop="1">
      <c r="A5" s="598" t="s">
        <v>228</v>
      </c>
      <c r="B5" s="405" t="s">
        <v>8</v>
      </c>
      <c r="C5" s="406"/>
      <c r="D5" s="406"/>
      <c r="E5" s="406"/>
    </row>
    <row r="6" spans="1:5" s="13" customFormat="1" ht="25.5" thickBot="1" thickTop="1">
      <c r="A6" s="599"/>
      <c r="B6" s="405" t="s">
        <v>490</v>
      </c>
      <c r="C6" s="406"/>
      <c r="D6" s="406"/>
      <c r="E6" s="406"/>
    </row>
    <row r="7" spans="1:5" s="13" customFormat="1" ht="25.5" thickBot="1" thickTop="1">
      <c r="A7" s="600" t="s">
        <v>170</v>
      </c>
      <c r="B7" s="408" t="s">
        <v>12</v>
      </c>
      <c r="C7" s="409"/>
      <c r="D7" s="409"/>
      <c r="E7" s="409"/>
    </row>
    <row r="8" spans="1:5" s="13" customFormat="1" ht="25.5" thickBot="1" thickTop="1">
      <c r="A8" s="601"/>
      <c r="B8" s="408" t="s">
        <v>81</v>
      </c>
      <c r="C8" s="409"/>
      <c r="D8" s="409"/>
      <c r="E8" s="409"/>
    </row>
    <row r="9" spans="1:5" s="13" customFormat="1" ht="25.5" thickBot="1" thickTop="1">
      <c r="A9" s="404" t="s">
        <v>225</v>
      </c>
      <c r="B9" s="405" t="s">
        <v>224</v>
      </c>
      <c r="C9" s="406"/>
      <c r="D9" s="406"/>
      <c r="E9" s="406"/>
    </row>
    <row r="10" spans="1:5" s="13" customFormat="1" ht="25.5" thickBot="1" thickTop="1">
      <c r="A10" s="295" t="s">
        <v>15</v>
      </c>
      <c r="B10" s="408" t="s">
        <v>15</v>
      </c>
      <c r="C10" s="409"/>
      <c r="D10" s="409"/>
      <c r="E10" s="409"/>
    </row>
    <row r="11" spans="1:5" s="13" customFormat="1" ht="25.5" thickBot="1" thickTop="1">
      <c r="A11" s="404" t="s">
        <v>16</v>
      </c>
      <c r="B11" s="405" t="s">
        <v>16</v>
      </c>
      <c r="C11" s="406"/>
      <c r="D11" s="406"/>
      <c r="E11" s="406"/>
    </row>
    <row r="12" spans="1:5" s="13" customFormat="1" ht="25.5" thickBot="1" thickTop="1">
      <c r="A12" s="295" t="s">
        <v>139</v>
      </c>
      <c r="B12" s="408" t="s">
        <v>17</v>
      </c>
      <c r="C12" s="409"/>
      <c r="D12" s="409"/>
      <c r="E12" s="409"/>
    </row>
    <row r="13" spans="1:5" s="13" customFormat="1" ht="25.5" thickBot="1" thickTop="1">
      <c r="A13" s="404" t="s">
        <v>18</v>
      </c>
      <c r="B13" s="405" t="s">
        <v>18</v>
      </c>
      <c r="C13" s="406"/>
      <c r="D13" s="406"/>
      <c r="E13" s="406"/>
    </row>
    <row r="14" spans="1:5" s="13" customFormat="1" ht="25.5" thickBot="1" thickTop="1">
      <c r="A14" s="295" t="s">
        <v>226</v>
      </c>
      <c r="B14" s="408" t="s">
        <v>13</v>
      </c>
      <c r="C14" s="409"/>
      <c r="D14" s="409"/>
      <c r="E14" s="409"/>
    </row>
    <row r="15" spans="1:5" s="13" customFormat="1" ht="25.5" thickBot="1" thickTop="1">
      <c r="A15" s="404" t="s">
        <v>21</v>
      </c>
      <c r="B15" s="405" t="s">
        <v>21</v>
      </c>
      <c r="C15" s="406"/>
      <c r="D15" s="406"/>
      <c r="E15" s="406"/>
    </row>
    <row r="16" spans="1:5" s="13" customFormat="1" ht="25.5" thickBot="1" thickTop="1">
      <c r="A16" s="295" t="s">
        <v>54</v>
      </c>
      <c r="B16" s="408" t="s">
        <v>54</v>
      </c>
      <c r="C16" s="409"/>
      <c r="D16" s="409"/>
      <c r="E16" s="409"/>
    </row>
    <row r="17" spans="1:5" s="13" customFormat="1" ht="25.5" thickBot="1" thickTop="1">
      <c r="A17" s="404" t="s">
        <v>22</v>
      </c>
      <c r="B17" s="405" t="s">
        <v>22</v>
      </c>
      <c r="C17" s="406"/>
      <c r="D17" s="406"/>
      <c r="E17" s="406"/>
    </row>
    <row r="18" spans="1:5" s="13" customFormat="1" ht="25.5" thickBot="1" thickTop="1">
      <c r="A18" s="295" t="s">
        <v>24</v>
      </c>
      <c r="B18" s="410" t="s">
        <v>24</v>
      </c>
      <c r="C18" s="409"/>
      <c r="D18" s="409"/>
      <c r="E18" s="409"/>
    </row>
    <row r="19" spans="1:5" s="13" customFormat="1" ht="25.5" thickBot="1" thickTop="1">
      <c r="A19" s="404" t="s">
        <v>80</v>
      </c>
      <c r="B19" s="405" t="s">
        <v>495</v>
      </c>
      <c r="C19" s="406"/>
      <c r="D19" s="406"/>
      <c r="E19" s="406"/>
    </row>
    <row r="20" spans="1:5" s="13" customFormat="1" ht="25.5" thickBot="1" thickTop="1">
      <c r="A20" s="295" t="s">
        <v>79</v>
      </c>
      <c r="B20" s="410" t="s">
        <v>79</v>
      </c>
      <c r="C20" s="409"/>
      <c r="D20" s="409"/>
      <c r="E20" s="409"/>
    </row>
    <row r="21" spans="1:5" s="13" customFormat="1" ht="25.5" thickBot="1" thickTop="1">
      <c r="A21" s="404" t="s">
        <v>31</v>
      </c>
      <c r="B21" s="405" t="s">
        <v>31</v>
      </c>
      <c r="C21" s="406"/>
      <c r="D21" s="406"/>
      <c r="E21" s="406"/>
    </row>
    <row r="22" spans="1:5" ht="25.5" thickBot="1" thickTop="1">
      <c r="A22" s="295" t="s">
        <v>25</v>
      </c>
      <c r="B22" s="410" t="s">
        <v>25</v>
      </c>
      <c r="C22" s="409"/>
      <c r="D22" s="409"/>
      <c r="E22" s="409"/>
    </row>
    <row r="23" spans="1:5" ht="25.5" thickBot="1" thickTop="1">
      <c r="A23" s="404" t="s">
        <v>216</v>
      </c>
      <c r="B23" s="405" t="s">
        <v>216</v>
      </c>
      <c r="C23" s="406"/>
      <c r="D23" s="406"/>
      <c r="E23" s="406"/>
    </row>
    <row r="24" spans="1:5" ht="25.5" thickBot="1" thickTop="1">
      <c r="A24" s="295" t="s">
        <v>105</v>
      </c>
      <c r="B24" s="408" t="s">
        <v>105</v>
      </c>
      <c r="C24" s="409"/>
      <c r="D24" s="409"/>
      <c r="E24" s="409"/>
    </row>
    <row r="25" spans="1:5" ht="25.5" thickBot="1" thickTop="1">
      <c r="A25" s="404" t="s">
        <v>19</v>
      </c>
      <c r="B25" s="405" t="s">
        <v>19</v>
      </c>
      <c r="C25" s="406"/>
      <c r="D25" s="406"/>
      <c r="E25" s="406"/>
    </row>
    <row r="26" spans="1:5" ht="25.5" thickBot="1" thickTop="1">
      <c r="A26" s="295" t="s">
        <v>142</v>
      </c>
      <c r="B26" s="408" t="s">
        <v>215</v>
      </c>
      <c r="C26" s="409"/>
      <c r="D26" s="409"/>
      <c r="E26" s="409"/>
    </row>
    <row r="27" spans="1:5" ht="25.5" thickBot="1" thickTop="1">
      <c r="A27" s="404" t="s">
        <v>218</v>
      </c>
      <c r="B27" s="405" t="s">
        <v>217</v>
      </c>
      <c r="C27" s="406"/>
      <c r="D27" s="406"/>
      <c r="E27" s="406"/>
    </row>
    <row r="28" spans="1:5" ht="25.5" thickBot="1" thickTop="1">
      <c r="A28" s="596" t="s">
        <v>4</v>
      </c>
      <c r="B28" s="596"/>
      <c r="C28" s="283"/>
      <c r="D28" s="283"/>
      <c r="E28" s="283"/>
    </row>
    <row r="29" ht="24" thickTop="1"/>
  </sheetData>
  <sheetProtection/>
  <mergeCells count="5">
    <mergeCell ref="A28:B28"/>
    <mergeCell ref="A2:E2"/>
    <mergeCell ref="A5:A6"/>
    <mergeCell ref="A7:A8"/>
    <mergeCell ref="A1:E1"/>
  </mergeCells>
  <printOptions horizontalCentered="1"/>
  <pageMargins left="0.62" right="0.7480314960629921" top="0.984251968503937" bottom="0.984251968503937" header="0.5118110236220472" footer="0.5118110236220472"/>
  <pageSetup horizontalDpi="600" verticalDpi="600" orientation="portrait" paperSize="9" scale="93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66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23.25"/>
  <cols>
    <col min="1" max="1" width="25.421875" style="240" customWidth="1"/>
    <col min="2" max="2" width="11.421875" style="240" customWidth="1"/>
    <col min="3" max="3" width="38.57421875" style="240" customWidth="1"/>
    <col min="4" max="4" width="14.00390625" style="398" customWidth="1"/>
    <col min="5" max="5" width="13.8515625" style="398" customWidth="1"/>
    <col min="6" max="6" width="18.421875" style="398" customWidth="1"/>
    <col min="7" max="16384" width="9.140625" style="240" customWidth="1"/>
  </cols>
  <sheetData>
    <row r="1" spans="1:6" ht="27.75">
      <c r="A1" s="525" t="s">
        <v>518</v>
      </c>
      <c r="B1" s="525"/>
      <c r="C1" s="525"/>
      <c r="D1" s="525"/>
      <c r="E1" s="525"/>
      <c r="F1" s="525"/>
    </row>
    <row r="2" spans="1:6" ht="27.75">
      <c r="A2" s="525" t="s">
        <v>517</v>
      </c>
      <c r="B2" s="525"/>
      <c r="C2" s="525"/>
      <c r="D2" s="525"/>
      <c r="E2" s="525"/>
      <c r="F2" s="525"/>
    </row>
    <row r="3" spans="1:4" ht="28.5" thickBot="1">
      <c r="A3" s="272"/>
      <c r="B3" s="271"/>
      <c r="C3" s="271"/>
      <c r="D3" s="397"/>
    </row>
    <row r="4" spans="1:6" ht="29.25" thickBot="1" thickTop="1">
      <c r="A4" s="269" t="s">
        <v>133</v>
      </c>
      <c r="B4" s="270" t="s">
        <v>0</v>
      </c>
      <c r="C4" s="269" t="s">
        <v>1</v>
      </c>
      <c r="D4" s="399" t="s">
        <v>2</v>
      </c>
      <c r="E4" s="399" t="s">
        <v>3</v>
      </c>
      <c r="F4" s="399" t="s">
        <v>4</v>
      </c>
    </row>
    <row r="5" spans="1:6" ht="25.5" thickBot="1" thickTop="1">
      <c r="A5" s="535" t="s">
        <v>496</v>
      </c>
      <c r="B5" s="262" t="s">
        <v>7</v>
      </c>
      <c r="C5" s="261" t="s">
        <v>253</v>
      </c>
      <c r="D5" s="390"/>
      <c r="E5" s="390"/>
      <c r="F5" s="390"/>
    </row>
    <row r="6" spans="1:6" ht="25.5" thickBot="1" thickTop="1">
      <c r="A6" s="529"/>
      <c r="B6" s="262" t="s">
        <v>9</v>
      </c>
      <c r="C6" s="261" t="s">
        <v>40</v>
      </c>
      <c r="D6" s="390"/>
      <c r="E6" s="390"/>
      <c r="F6" s="390"/>
    </row>
    <row r="7" spans="1:6" ht="25.5" thickBot="1" thickTop="1">
      <c r="A7" s="529"/>
      <c r="B7" s="262" t="s">
        <v>10</v>
      </c>
      <c r="C7" s="261" t="s">
        <v>40</v>
      </c>
      <c r="D7" s="390"/>
      <c r="E7" s="390"/>
      <c r="F7" s="390"/>
    </row>
    <row r="8" spans="1:6" ht="25.5" thickBot="1" thickTop="1">
      <c r="A8" s="529"/>
      <c r="B8" s="262" t="s">
        <v>11</v>
      </c>
      <c r="C8" s="261" t="s">
        <v>90</v>
      </c>
      <c r="D8" s="390"/>
      <c r="E8" s="390"/>
      <c r="F8" s="390"/>
    </row>
    <row r="9" spans="1:6" ht="25.5" thickBot="1" thickTop="1">
      <c r="A9" s="537"/>
      <c r="B9" s="610" t="s">
        <v>167</v>
      </c>
      <c r="C9" s="611"/>
      <c r="D9" s="400"/>
      <c r="E9" s="400"/>
      <c r="F9" s="400"/>
    </row>
    <row r="10" spans="1:6" ht="25.5" thickBot="1" thickTop="1">
      <c r="A10" s="535" t="s">
        <v>91</v>
      </c>
      <c r="B10" s="262" t="s">
        <v>7</v>
      </c>
      <c r="C10" s="261" t="s">
        <v>252</v>
      </c>
      <c r="D10" s="390"/>
      <c r="E10" s="390"/>
      <c r="F10" s="390"/>
    </row>
    <row r="11" spans="1:6" ht="25.5" thickBot="1" thickTop="1">
      <c r="A11" s="529"/>
      <c r="B11" s="262" t="s">
        <v>9</v>
      </c>
      <c r="C11" s="261" t="s">
        <v>252</v>
      </c>
      <c r="D11" s="390"/>
      <c r="E11" s="390"/>
      <c r="F11" s="390"/>
    </row>
    <row r="12" spans="1:6" ht="25.5" thickBot="1" thickTop="1">
      <c r="A12" s="529"/>
      <c r="B12" s="262" t="s">
        <v>10</v>
      </c>
      <c r="C12" s="261" t="s">
        <v>12</v>
      </c>
      <c r="D12" s="390"/>
      <c r="E12" s="390"/>
      <c r="F12" s="390"/>
    </row>
    <row r="13" spans="1:6" ht="25.5" thickBot="1" thickTop="1">
      <c r="A13" s="612"/>
      <c r="B13" s="281" t="s">
        <v>11</v>
      </c>
      <c r="C13" s="261" t="s">
        <v>497</v>
      </c>
      <c r="D13" s="390"/>
      <c r="E13" s="390"/>
      <c r="F13" s="390"/>
    </row>
    <row r="14" spans="1:6" ht="25.5" thickBot="1" thickTop="1">
      <c r="A14" s="529"/>
      <c r="B14" s="262" t="s">
        <v>247</v>
      </c>
      <c r="C14" s="261" t="s">
        <v>251</v>
      </c>
      <c r="D14" s="390"/>
      <c r="E14" s="390"/>
      <c r="F14" s="390"/>
    </row>
    <row r="15" spans="1:6" ht="25.5" thickBot="1" thickTop="1">
      <c r="A15" s="537"/>
      <c r="B15" s="610" t="s">
        <v>167</v>
      </c>
      <c r="C15" s="611"/>
      <c r="D15" s="400"/>
      <c r="E15" s="400"/>
      <c r="F15" s="400"/>
    </row>
    <row r="16" spans="1:6" ht="25.5" thickBot="1" thickTop="1">
      <c r="A16" s="535" t="s">
        <v>13</v>
      </c>
      <c r="B16" s="262" t="s">
        <v>45</v>
      </c>
      <c r="C16" s="261" t="s">
        <v>178</v>
      </c>
      <c r="D16" s="390"/>
      <c r="E16" s="390"/>
      <c r="F16" s="390"/>
    </row>
    <row r="17" spans="1:6" ht="25.5" thickBot="1" thickTop="1">
      <c r="A17" s="537"/>
      <c r="B17" s="608" t="s">
        <v>167</v>
      </c>
      <c r="C17" s="609"/>
      <c r="D17" s="400"/>
      <c r="E17" s="400"/>
      <c r="F17" s="400"/>
    </row>
    <row r="18" spans="1:6" ht="25.5" thickBot="1" thickTop="1">
      <c r="A18" s="514" t="s">
        <v>151</v>
      </c>
      <c r="B18" s="245" t="s">
        <v>45</v>
      </c>
      <c r="C18" s="246" t="s">
        <v>87</v>
      </c>
      <c r="D18" s="377"/>
      <c r="E18" s="377"/>
      <c r="F18" s="377"/>
    </row>
    <row r="19" spans="1:6" ht="25.5" thickBot="1" thickTop="1">
      <c r="A19" s="516"/>
      <c r="B19" s="602" t="s">
        <v>167</v>
      </c>
      <c r="C19" s="603"/>
      <c r="D19" s="401"/>
      <c r="E19" s="401"/>
      <c r="F19" s="401"/>
    </row>
    <row r="20" spans="1:6" ht="25.5" thickBot="1" thickTop="1">
      <c r="A20" s="535" t="s">
        <v>92</v>
      </c>
      <c r="B20" s="262" t="s">
        <v>7</v>
      </c>
      <c r="C20" s="261" t="s">
        <v>177</v>
      </c>
      <c r="D20" s="390"/>
      <c r="E20" s="390"/>
      <c r="F20" s="390"/>
    </row>
    <row r="21" spans="1:6" ht="24.75" customHeight="1" thickBot="1" thickTop="1">
      <c r="A21" s="537"/>
      <c r="B21" s="608" t="s">
        <v>167</v>
      </c>
      <c r="C21" s="609"/>
      <c r="D21" s="400"/>
      <c r="E21" s="400"/>
      <c r="F21" s="400"/>
    </row>
    <row r="22" spans="1:6" ht="25.5" thickBot="1" thickTop="1">
      <c r="A22" s="535" t="s">
        <v>15</v>
      </c>
      <c r="B22" s="262" t="s">
        <v>7</v>
      </c>
      <c r="C22" s="261" t="s">
        <v>248</v>
      </c>
      <c r="D22" s="390"/>
      <c r="E22" s="390"/>
      <c r="F22" s="390"/>
    </row>
    <row r="23" spans="1:6" ht="25.5" thickBot="1" thickTop="1">
      <c r="A23" s="529"/>
      <c r="B23" s="262" t="s">
        <v>9</v>
      </c>
      <c r="C23" s="261" t="s">
        <v>15</v>
      </c>
      <c r="D23" s="390"/>
      <c r="E23" s="390"/>
      <c r="F23" s="390"/>
    </row>
    <row r="24" spans="1:6" ht="25.5" thickBot="1" thickTop="1">
      <c r="A24" s="529"/>
      <c r="B24" s="262" t="s">
        <v>10</v>
      </c>
      <c r="C24" s="261" t="s">
        <v>250</v>
      </c>
      <c r="D24" s="390"/>
      <c r="E24" s="390"/>
      <c r="F24" s="390"/>
    </row>
    <row r="25" spans="1:6" ht="25.5" thickBot="1" thickTop="1">
      <c r="A25" s="529"/>
      <c r="B25" s="262" t="s">
        <v>11</v>
      </c>
      <c r="C25" s="261" t="s">
        <v>498</v>
      </c>
      <c r="D25" s="390"/>
      <c r="E25" s="390"/>
      <c r="F25" s="390"/>
    </row>
    <row r="26" spans="1:6" ht="25.5" thickBot="1" thickTop="1">
      <c r="A26" s="529"/>
      <c r="B26" s="262" t="s">
        <v>247</v>
      </c>
      <c r="C26" s="261" t="s">
        <v>249</v>
      </c>
      <c r="D26" s="390"/>
      <c r="E26" s="390"/>
      <c r="F26" s="390"/>
    </row>
    <row r="27" spans="1:6" ht="25.5" thickBot="1" thickTop="1">
      <c r="A27" s="537"/>
      <c r="B27" s="608" t="s">
        <v>167</v>
      </c>
      <c r="C27" s="609"/>
      <c r="D27" s="400"/>
      <c r="E27" s="400"/>
      <c r="F27" s="400"/>
    </row>
    <row r="28" spans="1:6" ht="25.5" thickBot="1" thickTop="1">
      <c r="A28" s="535" t="s">
        <v>16</v>
      </c>
      <c r="B28" s="262" t="s">
        <v>7</v>
      </c>
      <c r="C28" s="261" t="s">
        <v>488</v>
      </c>
      <c r="D28" s="390"/>
      <c r="E28" s="390"/>
      <c r="F28" s="390"/>
    </row>
    <row r="29" spans="1:6" ht="24.75" customHeight="1" thickBot="1" thickTop="1">
      <c r="A29" s="529"/>
      <c r="B29" s="262" t="s">
        <v>9</v>
      </c>
      <c r="C29" s="261" t="s">
        <v>51</v>
      </c>
      <c r="D29" s="390"/>
      <c r="E29" s="390"/>
      <c r="F29" s="390"/>
    </row>
    <row r="30" spans="1:6" ht="24.75" customHeight="1" thickBot="1" thickTop="1">
      <c r="A30" s="529"/>
      <c r="B30" s="262" t="s">
        <v>10</v>
      </c>
      <c r="C30" s="261" t="s">
        <v>52</v>
      </c>
      <c r="D30" s="390"/>
      <c r="E30" s="390"/>
      <c r="F30" s="390"/>
    </row>
    <row r="31" spans="1:6" ht="24.75" customHeight="1" thickBot="1" thickTop="1">
      <c r="A31" s="529"/>
      <c r="B31" s="262" t="s">
        <v>11</v>
      </c>
      <c r="C31" s="261" t="s">
        <v>52</v>
      </c>
      <c r="D31" s="390"/>
      <c r="E31" s="390"/>
      <c r="F31" s="390"/>
    </row>
    <row r="32" spans="1:6" ht="24.75" customHeight="1" thickBot="1" thickTop="1">
      <c r="A32" s="537"/>
      <c r="B32" s="602" t="s">
        <v>167</v>
      </c>
      <c r="C32" s="603"/>
      <c r="D32" s="401"/>
      <c r="E32" s="401"/>
      <c r="F32" s="401"/>
    </row>
    <row r="33" spans="1:6" ht="25.5" thickBot="1" thickTop="1">
      <c r="A33" s="535" t="s">
        <v>139</v>
      </c>
      <c r="B33" s="262" t="s">
        <v>7</v>
      </c>
      <c r="C33" s="261" t="s">
        <v>176</v>
      </c>
      <c r="D33" s="390"/>
      <c r="E33" s="390"/>
      <c r="F33" s="390"/>
    </row>
    <row r="34" spans="1:6" ht="25.5" thickBot="1" thickTop="1">
      <c r="A34" s="529"/>
      <c r="B34" s="262" t="s">
        <v>9</v>
      </c>
      <c r="C34" s="261" t="s">
        <v>53</v>
      </c>
      <c r="D34" s="390"/>
      <c r="E34" s="390"/>
      <c r="F34" s="390"/>
    </row>
    <row r="35" spans="1:6" ht="25.5" thickBot="1" thickTop="1">
      <c r="A35" s="537"/>
      <c r="B35" s="602" t="s">
        <v>167</v>
      </c>
      <c r="C35" s="603"/>
      <c r="D35" s="401"/>
      <c r="E35" s="401"/>
      <c r="F35" s="401"/>
    </row>
    <row r="36" spans="1:6" ht="25.5" thickBot="1" thickTop="1">
      <c r="A36" s="535" t="s">
        <v>84</v>
      </c>
      <c r="B36" s="262" t="s">
        <v>7</v>
      </c>
      <c r="C36" s="261" t="s">
        <v>175</v>
      </c>
      <c r="D36" s="390"/>
      <c r="E36" s="390"/>
      <c r="F36" s="390"/>
    </row>
    <row r="37" spans="1:6" ht="25.5" thickBot="1" thickTop="1">
      <c r="A37" s="529"/>
      <c r="B37" s="262" t="s">
        <v>9</v>
      </c>
      <c r="C37" s="261" t="s">
        <v>241</v>
      </c>
      <c r="D37" s="390"/>
      <c r="E37" s="390"/>
      <c r="F37" s="390"/>
    </row>
    <row r="38" spans="1:6" ht="25.5" thickBot="1" thickTop="1">
      <c r="A38" s="537"/>
      <c r="B38" s="602" t="s">
        <v>167</v>
      </c>
      <c r="C38" s="603"/>
      <c r="D38" s="401"/>
      <c r="E38" s="401"/>
      <c r="F38" s="401"/>
    </row>
    <row r="39" spans="1:6" ht="25.5" thickBot="1" thickTop="1">
      <c r="A39" s="535" t="s">
        <v>21</v>
      </c>
      <c r="B39" s="262" t="s">
        <v>7</v>
      </c>
      <c r="C39" s="261" t="s">
        <v>174</v>
      </c>
      <c r="D39" s="390"/>
      <c r="E39" s="390"/>
      <c r="F39" s="390"/>
    </row>
    <row r="40" spans="1:6" ht="25.5" thickBot="1" thickTop="1">
      <c r="A40" s="529"/>
      <c r="B40" s="262" t="s">
        <v>9</v>
      </c>
      <c r="C40" s="261" t="s">
        <v>21</v>
      </c>
      <c r="D40" s="390"/>
      <c r="E40" s="390"/>
      <c r="F40" s="390"/>
    </row>
    <row r="41" spans="1:6" ht="25.5" thickBot="1" thickTop="1">
      <c r="A41" s="529"/>
      <c r="B41" s="262" t="s">
        <v>10</v>
      </c>
      <c r="C41" s="261" t="s">
        <v>21</v>
      </c>
      <c r="D41" s="390"/>
      <c r="E41" s="390"/>
      <c r="F41" s="390"/>
    </row>
    <row r="42" spans="1:6" ht="25.5" thickBot="1" thickTop="1">
      <c r="A42" s="537"/>
      <c r="B42" s="602" t="s">
        <v>167</v>
      </c>
      <c r="C42" s="603"/>
      <c r="D42" s="401"/>
      <c r="E42" s="401"/>
      <c r="F42" s="401"/>
    </row>
    <row r="43" spans="1:6" ht="25.5" thickBot="1" thickTop="1">
      <c r="A43" s="535" t="s">
        <v>54</v>
      </c>
      <c r="B43" s="262" t="s">
        <v>7</v>
      </c>
      <c r="C43" s="261" t="s">
        <v>254</v>
      </c>
      <c r="D43" s="390"/>
      <c r="E43" s="390"/>
      <c r="F43" s="390"/>
    </row>
    <row r="44" spans="1:6" ht="25.5" thickBot="1" thickTop="1">
      <c r="A44" s="529"/>
      <c r="B44" s="262" t="s">
        <v>9</v>
      </c>
      <c r="C44" s="261" t="s">
        <v>54</v>
      </c>
      <c r="D44" s="390"/>
      <c r="E44" s="390"/>
      <c r="F44" s="390"/>
    </row>
    <row r="45" spans="1:6" ht="25.5" thickBot="1" thickTop="1">
      <c r="A45" s="537"/>
      <c r="B45" s="602" t="s">
        <v>167</v>
      </c>
      <c r="C45" s="603"/>
      <c r="D45" s="401"/>
      <c r="E45" s="401"/>
      <c r="F45" s="401"/>
    </row>
    <row r="46" spans="1:6" ht="24.75" customHeight="1" thickBot="1" thickTop="1">
      <c r="A46" s="535" t="s">
        <v>22</v>
      </c>
      <c r="B46" s="262" t="s">
        <v>7</v>
      </c>
      <c r="C46" s="261" t="s">
        <v>489</v>
      </c>
      <c r="D46" s="390"/>
      <c r="E46" s="390"/>
      <c r="F46" s="390"/>
    </row>
    <row r="47" spans="1:6" ht="25.5" thickBot="1" thickTop="1">
      <c r="A47" s="537"/>
      <c r="B47" s="602" t="s">
        <v>167</v>
      </c>
      <c r="C47" s="603"/>
      <c r="D47" s="401"/>
      <c r="E47" s="401"/>
      <c r="F47" s="401"/>
    </row>
    <row r="48" spans="1:6" ht="24.75" customHeight="1" thickBot="1" thickTop="1">
      <c r="A48" s="535" t="s">
        <v>24</v>
      </c>
      <c r="B48" s="262" t="s">
        <v>7</v>
      </c>
      <c r="C48" s="261" t="s">
        <v>502</v>
      </c>
      <c r="D48" s="390"/>
      <c r="E48" s="390"/>
      <c r="F48" s="390"/>
    </row>
    <row r="49" spans="1:6" ht="24.75" customHeight="1" thickBot="1" thickTop="1">
      <c r="A49" s="529"/>
      <c r="B49" s="262" t="s">
        <v>9</v>
      </c>
      <c r="C49" s="261" t="s">
        <v>24</v>
      </c>
      <c r="D49" s="390"/>
      <c r="E49" s="390"/>
      <c r="F49" s="390"/>
    </row>
    <row r="50" spans="1:6" ht="25.5" thickBot="1" thickTop="1">
      <c r="A50" s="537"/>
      <c r="B50" s="602" t="s">
        <v>167</v>
      </c>
      <c r="C50" s="603"/>
      <c r="D50" s="401"/>
      <c r="E50" s="401"/>
      <c r="F50" s="401"/>
    </row>
    <row r="51" spans="1:6" ht="25.5" thickBot="1" thickTop="1">
      <c r="A51" s="535" t="s">
        <v>160</v>
      </c>
      <c r="B51" s="262">
        <v>1</v>
      </c>
      <c r="C51" s="261" t="s">
        <v>113</v>
      </c>
      <c r="D51" s="390"/>
      <c r="E51" s="390"/>
      <c r="F51" s="390"/>
    </row>
    <row r="52" spans="1:6" ht="25.5" thickBot="1" thickTop="1">
      <c r="A52" s="537"/>
      <c r="B52" s="602" t="s">
        <v>167</v>
      </c>
      <c r="C52" s="603"/>
      <c r="D52" s="401"/>
      <c r="E52" s="401"/>
      <c r="F52" s="401"/>
    </row>
    <row r="53" spans="1:6" ht="25.5" thickBot="1" thickTop="1">
      <c r="A53" s="535" t="s">
        <v>32</v>
      </c>
      <c r="B53" s="262">
        <v>1</v>
      </c>
      <c r="C53" s="266" t="s">
        <v>158</v>
      </c>
      <c r="D53" s="390"/>
      <c r="E53" s="390"/>
      <c r="F53" s="390"/>
    </row>
    <row r="54" spans="1:6" ht="25.5" thickBot="1" thickTop="1">
      <c r="A54" s="537"/>
      <c r="B54" s="602" t="s">
        <v>167</v>
      </c>
      <c r="C54" s="603"/>
      <c r="D54" s="401"/>
      <c r="E54" s="401"/>
      <c r="F54" s="401"/>
    </row>
    <row r="55" spans="1:6" ht="25.5" thickBot="1" thickTop="1">
      <c r="A55" s="535" t="s">
        <v>19</v>
      </c>
      <c r="B55" s="262" t="s">
        <v>7</v>
      </c>
      <c r="C55" s="261" t="s">
        <v>501</v>
      </c>
      <c r="D55" s="390"/>
      <c r="E55" s="390"/>
      <c r="F55" s="390"/>
    </row>
    <row r="56" spans="1:6" ht="25.5" thickBot="1" thickTop="1">
      <c r="A56" s="529"/>
      <c r="B56" s="262" t="s">
        <v>9</v>
      </c>
      <c r="C56" s="261" t="s">
        <v>19</v>
      </c>
      <c r="D56" s="390"/>
      <c r="E56" s="390"/>
      <c r="F56" s="390"/>
    </row>
    <row r="57" spans="1:6" ht="25.5" thickBot="1" thickTop="1">
      <c r="A57" s="537"/>
      <c r="B57" s="602" t="s">
        <v>167</v>
      </c>
      <c r="C57" s="603"/>
      <c r="D57" s="401"/>
      <c r="E57" s="401"/>
      <c r="F57" s="401"/>
    </row>
    <row r="58" spans="1:6" ht="24.75" customHeight="1" thickBot="1" thickTop="1">
      <c r="A58" s="535" t="s">
        <v>80</v>
      </c>
      <c r="B58" s="262" t="s">
        <v>7</v>
      </c>
      <c r="C58" s="282" t="s">
        <v>220</v>
      </c>
      <c r="D58" s="390"/>
      <c r="E58" s="390"/>
      <c r="F58" s="390"/>
    </row>
    <row r="59" spans="1:6" ht="26.25" customHeight="1" thickBot="1" thickTop="1">
      <c r="A59" s="537"/>
      <c r="B59" s="602" t="s">
        <v>167</v>
      </c>
      <c r="C59" s="603"/>
      <c r="D59" s="401"/>
      <c r="E59" s="401"/>
      <c r="F59" s="401"/>
    </row>
    <row r="60" spans="1:6" ht="27.75" thickBot="1" thickTop="1">
      <c r="A60" s="535" t="s">
        <v>500</v>
      </c>
      <c r="B60" s="453">
        <v>1</v>
      </c>
      <c r="C60" s="445" t="s">
        <v>499</v>
      </c>
      <c r="D60" s="402"/>
      <c r="E60" s="402"/>
      <c r="F60" s="402"/>
    </row>
    <row r="61" spans="1:6" ht="25.5" thickBot="1" thickTop="1">
      <c r="A61" s="537"/>
      <c r="B61" s="602" t="s">
        <v>167</v>
      </c>
      <c r="C61" s="603"/>
      <c r="D61" s="401"/>
      <c r="E61" s="401"/>
      <c r="F61" s="401"/>
    </row>
    <row r="62" spans="1:6" ht="25.5" thickBot="1" thickTop="1">
      <c r="A62" s="535" t="s">
        <v>161</v>
      </c>
      <c r="B62" s="262" t="s">
        <v>7</v>
      </c>
      <c r="C62" s="266" t="s">
        <v>244</v>
      </c>
      <c r="D62" s="390"/>
      <c r="E62" s="390"/>
      <c r="F62" s="390"/>
    </row>
    <row r="63" spans="1:6" ht="25.5" thickBot="1" thickTop="1">
      <c r="A63" s="537"/>
      <c r="B63" s="602" t="s">
        <v>167</v>
      </c>
      <c r="C63" s="603"/>
      <c r="D63" s="401"/>
      <c r="E63" s="401"/>
      <c r="F63" s="401"/>
    </row>
    <row r="64" spans="1:6" ht="25.5" thickBot="1" thickTop="1">
      <c r="A64" s="604" t="s">
        <v>68</v>
      </c>
      <c r="B64" s="605"/>
      <c r="C64" s="258" t="s">
        <v>56</v>
      </c>
      <c r="D64" s="402"/>
      <c r="E64" s="402"/>
      <c r="F64" s="402"/>
    </row>
    <row r="65" spans="1:6" ht="25.5" thickBot="1" thickTop="1">
      <c r="A65" s="606"/>
      <c r="B65" s="607"/>
      <c r="C65" s="258" t="s">
        <v>57</v>
      </c>
      <c r="D65" s="402"/>
      <c r="E65" s="402"/>
      <c r="F65" s="402"/>
    </row>
    <row r="66" spans="1:6" ht="24.75" customHeight="1" thickBot="1" thickTop="1">
      <c r="A66" s="267" t="s">
        <v>230</v>
      </c>
      <c r="B66" s="268" t="s">
        <v>235</v>
      </c>
      <c r="C66" s="267" t="s">
        <v>4</v>
      </c>
      <c r="D66" s="403"/>
      <c r="E66" s="403"/>
      <c r="F66" s="403"/>
    </row>
    <row r="67" ht="15" thickTop="1"/>
  </sheetData>
  <sheetProtection/>
  <mergeCells count="41">
    <mergeCell ref="A1:F1"/>
    <mergeCell ref="A2:F2"/>
    <mergeCell ref="A5:A9"/>
    <mergeCell ref="B9:C9"/>
    <mergeCell ref="A10:A15"/>
    <mergeCell ref="B15:C15"/>
    <mergeCell ref="A33:A35"/>
    <mergeCell ref="B35:C35"/>
    <mergeCell ref="A16:A17"/>
    <mergeCell ref="B17:C17"/>
    <mergeCell ref="B21:C21"/>
    <mergeCell ref="A22:A27"/>
    <mergeCell ref="B27:C27"/>
    <mergeCell ref="B32:C32"/>
    <mergeCell ref="A18:A19"/>
    <mergeCell ref="B19:C19"/>
    <mergeCell ref="A20:A21"/>
    <mergeCell ref="A28:A32"/>
    <mergeCell ref="A36:A38"/>
    <mergeCell ref="B38:C38"/>
    <mergeCell ref="A55:A57"/>
    <mergeCell ref="B57:C57"/>
    <mergeCell ref="A39:A42"/>
    <mergeCell ref="B42:C42"/>
    <mergeCell ref="B47:C47"/>
    <mergeCell ref="A43:A45"/>
    <mergeCell ref="B45:C45"/>
    <mergeCell ref="A46:A47"/>
    <mergeCell ref="B61:C61"/>
    <mergeCell ref="A62:A63"/>
    <mergeCell ref="B63:C63"/>
    <mergeCell ref="A64:B65"/>
    <mergeCell ref="B50:C50"/>
    <mergeCell ref="A51:A52"/>
    <mergeCell ref="B52:C52"/>
    <mergeCell ref="A53:A54"/>
    <mergeCell ref="B54:C54"/>
    <mergeCell ref="B59:C59"/>
    <mergeCell ref="A48:A50"/>
    <mergeCell ref="A58:A59"/>
    <mergeCell ref="A60:A61"/>
  </mergeCells>
  <printOptions/>
  <pageMargins left="0.89" right="0.15748031496062992" top="0.4330708661417323" bottom="0.5905511811023623" header="0.2755905511811024" footer="0.31496062992125984"/>
  <pageSetup horizontalDpi="300" verticalDpi="300" orientation="portrait" paperSize="9" scale="70" r:id="rId1"/>
  <rowBreaks count="2" manualBreakCount="2">
    <brk id="45" max="5" man="1"/>
    <brk id="66" max="5" man="1"/>
  </rowBreaks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SheetLayoutView="100" zoomScalePageLayoutView="0" workbookViewId="0" topLeftCell="B1">
      <selection activeCell="H56" sqref="H56"/>
    </sheetView>
  </sheetViews>
  <sheetFormatPr defaultColWidth="9.140625" defaultRowHeight="23.25"/>
  <cols>
    <col min="1" max="1" width="28.7109375" style="113" customWidth="1"/>
    <col min="2" max="2" width="9.00390625" style="0" customWidth="1"/>
    <col min="3" max="3" width="37.140625" style="0" customWidth="1"/>
    <col min="4" max="4" width="9.421875" style="0" customWidth="1"/>
    <col min="5" max="5" width="9.00390625" style="0" customWidth="1"/>
    <col min="6" max="6" width="12.28125" style="0" customWidth="1"/>
    <col min="7" max="16384" width="9.140625" style="186" customWidth="1"/>
  </cols>
  <sheetData>
    <row r="1" spans="1:6" s="13" customFormat="1" ht="27.75">
      <c r="A1" s="479" t="s">
        <v>189</v>
      </c>
      <c r="B1" s="479"/>
      <c r="C1" s="479"/>
      <c r="D1" s="479"/>
      <c r="E1" s="479"/>
      <c r="F1" s="479"/>
    </row>
    <row r="2" spans="1:6" s="13" customFormat="1" ht="29.25" customHeight="1">
      <c r="A2" s="479" t="s">
        <v>186</v>
      </c>
      <c r="B2" s="479"/>
      <c r="C2" s="479"/>
      <c r="D2" s="479"/>
      <c r="E2" s="479"/>
      <c r="F2" s="479"/>
    </row>
    <row r="3" spans="1:6" s="13" customFormat="1" ht="26.25" customHeight="1" thickBot="1">
      <c r="A3" s="616" t="s">
        <v>208</v>
      </c>
      <c r="B3" s="616"/>
      <c r="C3" s="616"/>
      <c r="D3" s="616"/>
      <c r="E3" s="616"/>
      <c r="F3" s="616"/>
    </row>
    <row r="4" spans="1:6" s="13" customFormat="1" ht="24" customHeight="1" thickBot="1" thickTop="1">
      <c r="A4" s="72" t="s">
        <v>133</v>
      </c>
      <c r="B4" s="73" t="s">
        <v>0</v>
      </c>
      <c r="C4" s="72" t="s">
        <v>1</v>
      </c>
      <c r="D4" s="72" t="s">
        <v>2</v>
      </c>
      <c r="E4" s="72" t="s">
        <v>3</v>
      </c>
      <c r="F4" s="72" t="s">
        <v>4</v>
      </c>
    </row>
    <row r="5" spans="1:6" s="13" customFormat="1" ht="24" customHeight="1" thickBot="1" thickTop="1">
      <c r="A5" s="613" t="s">
        <v>134</v>
      </c>
      <c r="B5" s="32" t="s">
        <v>7</v>
      </c>
      <c r="C5" s="22" t="s">
        <v>39</v>
      </c>
      <c r="D5" s="24">
        <v>27</v>
      </c>
      <c r="E5" s="24">
        <v>0</v>
      </c>
      <c r="F5" s="24">
        <f>SUM(D5:E5)</f>
        <v>27</v>
      </c>
    </row>
    <row r="6" spans="1:6" s="13" customFormat="1" ht="24" customHeight="1" thickBot="1" thickTop="1">
      <c r="A6" s="613"/>
      <c r="B6" s="32" t="s">
        <v>9</v>
      </c>
      <c r="C6" s="22" t="s">
        <v>40</v>
      </c>
      <c r="D6" s="24">
        <v>38</v>
      </c>
      <c r="E6" s="24">
        <v>0</v>
      </c>
      <c r="F6" s="24">
        <f>SUM(D6:E6)</f>
        <v>38</v>
      </c>
    </row>
    <row r="7" spans="1:6" s="13" customFormat="1" ht="24" customHeight="1" thickBot="1" thickTop="1">
      <c r="A7" s="613"/>
      <c r="B7" s="32" t="s">
        <v>10</v>
      </c>
      <c r="C7" s="22" t="s">
        <v>40</v>
      </c>
      <c r="D7" s="24">
        <v>29</v>
      </c>
      <c r="E7" s="24">
        <v>0</v>
      </c>
      <c r="F7" s="24">
        <f>SUM(D7:E7)</f>
        <v>29</v>
      </c>
    </row>
    <row r="8" spans="1:6" s="13" customFormat="1" ht="24" customHeight="1" thickBot="1" thickTop="1">
      <c r="A8" s="613"/>
      <c r="B8" s="32" t="s">
        <v>11</v>
      </c>
      <c r="C8" s="22" t="s">
        <v>90</v>
      </c>
      <c r="D8" s="24">
        <v>17</v>
      </c>
      <c r="E8" s="24">
        <v>0</v>
      </c>
      <c r="F8" s="24">
        <f>SUM(D8:E8)</f>
        <v>17</v>
      </c>
    </row>
    <row r="9" spans="1:6" s="185" customFormat="1" ht="24" customHeight="1" thickBot="1" thickTop="1">
      <c r="A9" s="613"/>
      <c r="B9" s="56"/>
      <c r="C9" s="132" t="s">
        <v>167</v>
      </c>
      <c r="D9" s="132">
        <f>SUM(D5:D8)</f>
        <v>111</v>
      </c>
      <c r="E9" s="132">
        <v>0</v>
      </c>
      <c r="F9" s="132">
        <f>SUM(F5:F8)</f>
        <v>111</v>
      </c>
    </row>
    <row r="10" spans="1:6" s="13" customFormat="1" ht="24" customHeight="1" thickBot="1" thickTop="1">
      <c r="A10" s="613" t="s">
        <v>91</v>
      </c>
      <c r="B10" s="32" t="s">
        <v>7</v>
      </c>
      <c r="C10" s="22" t="s">
        <v>42</v>
      </c>
      <c r="D10" s="24">
        <v>19</v>
      </c>
      <c r="E10" s="24">
        <v>0</v>
      </c>
      <c r="F10" s="24">
        <f>SUM(D10:E10)</f>
        <v>19</v>
      </c>
    </row>
    <row r="11" spans="1:6" s="13" customFormat="1" ht="24" customHeight="1" thickBot="1" thickTop="1">
      <c r="A11" s="613"/>
      <c r="B11" s="32" t="s">
        <v>9</v>
      </c>
      <c r="C11" s="22" t="s">
        <v>12</v>
      </c>
      <c r="D11" s="24">
        <v>20</v>
      </c>
      <c r="E11" s="24">
        <v>0</v>
      </c>
      <c r="F11" s="24">
        <f>SUM(D11:E11)</f>
        <v>20</v>
      </c>
    </row>
    <row r="12" spans="1:6" s="13" customFormat="1" ht="24" customHeight="1" thickBot="1" thickTop="1">
      <c r="A12" s="613"/>
      <c r="B12" s="541" t="s">
        <v>166</v>
      </c>
      <c r="C12" s="541"/>
      <c r="D12" s="144">
        <f>SUM(D10:D11)</f>
        <v>39</v>
      </c>
      <c r="E12" s="144">
        <f>SUM(E10:E11)</f>
        <v>0</v>
      </c>
      <c r="F12" s="144">
        <f>SUM(F10:F11)</f>
        <v>39</v>
      </c>
    </row>
    <row r="13" spans="1:6" s="13" customFormat="1" ht="24" customHeight="1" thickBot="1" thickTop="1">
      <c r="A13" s="613"/>
      <c r="B13" s="32" t="s">
        <v>10</v>
      </c>
      <c r="C13" s="22" t="s">
        <v>43</v>
      </c>
      <c r="D13" s="142">
        <v>18</v>
      </c>
      <c r="E13" s="142">
        <v>0</v>
      </c>
      <c r="F13" s="142">
        <f>SUM(D13:E13)</f>
        <v>18</v>
      </c>
    </row>
    <row r="14" spans="1:6" s="13" customFormat="1" ht="24" customHeight="1" thickBot="1" thickTop="1">
      <c r="A14" s="613"/>
      <c r="B14" s="541" t="s">
        <v>166</v>
      </c>
      <c r="C14" s="541"/>
      <c r="D14" s="144">
        <f>D13</f>
        <v>18</v>
      </c>
      <c r="E14" s="144">
        <f>E13</f>
        <v>0</v>
      </c>
      <c r="F14" s="144">
        <f>F13</f>
        <v>18</v>
      </c>
    </row>
    <row r="15" spans="1:6" s="13" customFormat="1" ht="24" customHeight="1" thickBot="1" thickTop="1">
      <c r="A15" s="613"/>
      <c r="B15" s="32" t="s">
        <v>11</v>
      </c>
      <c r="C15" s="22" t="s">
        <v>44</v>
      </c>
      <c r="D15" s="142">
        <v>14</v>
      </c>
      <c r="E15" s="142">
        <v>0</v>
      </c>
      <c r="F15" s="142">
        <f>SUM(D15:E15)</f>
        <v>14</v>
      </c>
    </row>
    <row r="16" spans="1:6" s="13" customFormat="1" ht="24" customHeight="1" thickBot="1" thickTop="1">
      <c r="A16" s="613"/>
      <c r="B16" s="541" t="s">
        <v>166</v>
      </c>
      <c r="C16" s="541"/>
      <c r="D16" s="144">
        <f>D15</f>
        <v>14</v>
      </c>
      <c r="E16" s="144">
        <f>E15</f>
        <v>0</v>
      </c>
      <c r="F16" s="144">
        <f>F15</f>
        <v>14</v>
      </c>
    </row>
    <row r="17" spans="1:6" s="13" customFormat="1" ht="24" customHeight="1" thickBot="1" thickTop="1">
      <c r="A17" s="613"/>
      <c r="B17" s="542" t="s">
        <v>165</v>
      </c>
      <c r="C17" s="542"/>
      <c r="D17" s="137">
        <f>D12+D14+D16</f>
        <v>71</v>
      </c>
      <c r="E17" s="137">
        <f>E12+E14+E16</f>
        <v>0</v>
      </c>
      <c r="F17" s="137">
        <f>F12+F14+F16</f>
        <v>71</v>
      </c>
    </row>
    <row r="18" spans="1:6" s="13" customFormat="1" ht="24" customHeight="1" thickBot="1" thickTop="1">
      <c r="A18" s="613" t="s">
        <v>13</v>
      </c>
      <c r="B18" s="32" t="s">
        <v>45</v>
      </c>
      <c r="C18" s="22" t="s">
        <v>178</v>
      </c>
      <c r="D18" s="142">
        <v>13</v>
      </c>
      <c r="E18" s="142">
        <v>2</v>
      </c>
      <c r="F18" s="142">
        <f>SUM(D18:E18)</f>
        <v>15</v>
      </c>
    </row>
    <row r="19" spans="1:6" s="13" customFormat="1" ht="24" customHeight="1" thickBot="1" thickTop="1">
      <c r="A19" s="613"/>
      <c r="B19" s="542" t="s">
        <v>167</v>
      </c>
      <c r="C19" s="542"/>
      <c r="D19" s="137">
        <f>SUM(D18)</f>
        <v>13</v>
      </c>
      <c r="E19" s="137">
        <f>SUM(E18)</f>
        <v>2</v>
      </c>
      <c r="F19" s="137">
        <f>SUM(F18)</f>
        <v>15</v>
      </c>
    </row>
    <row r="20" spans="1:6" s="13" customFormat="1" ht="24" customHeight="1" thickBot="1" thickTop="1">
      <c r="A20" s="613" t="s">
        <v>92</v>
      </c>
      <c r="B20" s="32" t="s">
        <v>45</v>
      </c>
      <c r="C20" s="22" t="s">
        <v>177</v>
      </c>
      <c r="D20" s="142">
        <v>27</v>
      </c>
      <c r="E20" s="142">
        <v>0</v>
      </c>
      <c r="F20" s="142">
        <f>SUM(D20:E20)</f>
        <v>27</v>
      </c>
    </row>
    <row r="21" spans="1:6" s="13" customFormat="1" ht="24" customHeight="1" thickBot="1" thickTop="1">
      <c r="A21" s="613"/>
      <c r="B21" s="542" t="s">
        <v>167</v>
      </c>
      <c r="C21" s="542"/>
      <c r="D21" s="137">
        <f>SUM(D20)</f>
        <v>27</v>
      </c>
      <c r="E21" s="137">
        <v>0</v>
      </c>
      <c r="F21" s="137">
        <f>SUM(F20)</f>
        <v>27</v>
      </c>
    </row>
    <row r="22" spans="1:6" s="13" customFormat="1" ht="24" customHeight="1" thickBot="1" thickTop="1">
      <c r="A22" s="613" t="s">
        <v>15</v>
      </c>
      <c r="B22" s="32" t="s">
        <v>7</v>
      </c>
      <c r="C22" s="22" t="s">
        <v>179</v>
      </c>
      <c r="D22" s="142">
        <v>22</v>
      </c>
      <c r="E22" s="142">
        <v>0</v>
      </c>
      <c r="F22" s="142">
        <f>SUM(D22:E22)</f>
        <v>22</v>
      </c>
    </row>
    <row r="23" spans="1:6" s="13" customFormat="1" ht="24" customHeight="1" thickBot="1" thickTop="1">
      <c r="A23" s="613"/>
      <c r="B23" s="32" t="s">
        <v>9</v>
      </c>
      <c r="C23" s="22" t="s">
        <v>47</v>
      </c>
      <c r="D23" s="142">
        <v>22</v>
      </c>
      <c r="E23" s="142">
        <v>0</v>
      </c>
      <c r="F23" s="142">
        <f>SUM(D23:E23)</f>
        <v>22</v>
      </c>
    </row>
    <row r="24" spans="1:6" s="13" customFormat="1" ht="24" customHeight="1" thickBot="1" thickTop="1">
      <c r="A24" s="613"/>
      <c r="B24" s="32" t="s">
        <v>11</v>
      </c>
      <c r="C24" s="22" t="s">
        <v>83</v>
      </c>
      <c r="D24" s="142">
        <v>19</v>
      </c>
      <c r="E24" s="142">
        <v>0</v>
      </c>
      <c r="F24" s="142">
        <f>SUM(D24:E24)</f>
        <v>19</v>
      </c>
    </row>
    <row r="25" spans="1:6" s="13" customFormat="1" ht="24" customHeight="1" thickBot="1" thickTop="1">
      <c r="A25" s="613"/>
      <c r="B25" s="541" t="s">
        <v>166</v>
      </c>
      <c r="C25" s="541"/>
      <c r="D25" s="144">
        <f>SUM(D22:D24)</f>
        <v>63</v>
      </c>
      <c r="E25" s="144">
        <f>SUM(E22:E24)</f>
        <v>0</v>
      </c>
      <c r="F25" s="144">
        <f>SUM(F22:F24)</f>
        <v>63</v>
      </c>
    </row>
    <row r="26" spans="1:6" s="13" customFormat="1" ht="24" customHeight="1" thickBot="1" thickTop="1">
      <c r="A26" s="613"/>
      <c r="B26" s="32" t="s">
        <v>10</v>
      </c>
      <c r="C26" s="22" t="s">
        <v>48</v>
      </c>
      <c r="D26" s="142">
        <v>36</v>
      </c>
      <c r="E26" s="142">
        <v>0</v>
      </c>
      <c r="F26" s="142">
        <f>SUM(D26:E26)</f>
        <v>36</v>
      </c>
    </row>
    <row r="27" spans="1:6" s="13" customFormat="1" ht="24" customHeight="1" thickBot="1" thickTop="1">
      <c r="A27" s="613"/>
      <c r="B27" s="541" t="s">
        <v>166</v>
      </c>
      <c r="C27" s="541"/>
      <c r="D27" s="144">
        <f>SUM(D26)</f>
        <v>36</v>
      </c>
      <c r="E27" s="144">
        <f>SUM(E26)</f>
        <v>0</v>
      </c>
      <c r="F27" s="144">
        <f>SUM(F26)</f>
        <v>36</v>
      </c>
    </row>
    <row r="28" spans="1:6" s="13" customFormat="1" ht="24" customHeight="1" thickBot="1" thickTop="1">
      <c r="A28" s="613"/>
      <c r="B28" s="542" t="s">
        <v>165</v>
      </c>
      <c r="C28" s="542"/>
      <c r="D28" s="137">
        <f>D25+D27</f>
        <v>99</v>
      </c>
      <c r="E28" s="137">
        <f>E25+E27</f>
        <v>0</v>
      </c>
      <c r="F28" s="137">
        <f>F25+F27</f>
        <v>99</v>
      </c>
    </row>
    <row r="29" spans="1:6" s="13" customFormat="1" ht="24" customHeight="1" thickBot="1" thickTop="1">
      <c r="A29" s="613" t="s">
        <v>16</v>
      </c>
      <c r="B29" s="32" t="s">
        <v>7</v>
      </c>
      <c r="C29" s="57" t="s">
        <v>49</v>
      </c>
      <c r="D29" s="142">
        <v>10</v>
      </c>
      <c r="E29" s="142">
        <v>3</v>
      </c>
      <c r="F29" s="142">
        <f>SUM(D29:E29)</f>
        <v>13</v>
      </c>
    </row>
    <row r="30" spans="1:6" s="13" customFormat="1" ht="24" customHeight="1" thickBot="1" thickTop="1">
      <c r="A30" s="613"/>
      <c r="B30" s="32" t="s">
        <v>9</v>
      </c>
      <c r="C30" s="22" t="s">
        <v>50</v>
      </c>
      <c r="D30" s="142">
        <v>11</v>
      </c>
      <c r="E30" s="142">
        <v>0</v>
      </c>
      <c r="F30" s="142">
        <f>SUM(D30:E30)</f>
        <v>11</v>
      </c>
    </row>
    <row r="31" spans="1:6" s="13" customFormat="1" ht="24" customHeight="1" thickBot="1" thickTop="1">
      <c r="A31" s="613"/>
      <c r="B31" s="541" t="s">
        <v>166</v>
      </c>
      <c r="C31" s="541"/>
      <c r="D31" s="144">
        <f>SUM(D29:D30)</f>
        <v>21</v>
      </c>
      <c r="E31" s="144">
        <f>SUM(E29:E30)</f>
        <v>3</v>
      </c>
      <c r="F31" s="144">
        <f>SUM(F29:F30)</f>
        <v>24</v>
      </c>
    </row>
    <row r="32" spans="1:6" s="13" customFormat="1" ht="24" customHeight="1" thickBot="1" thickTop="1">
      <c r="A32" s="613"/>
      <c r="B32" s="32" t="s">
        <v>10</v>
      </c>
      <c r="C32" s="22" t="s">
        <v>51</v>
      </c>
      <c r="D32" s="142">
        <v>12</v>
      </c>
      <c r="E32" s="142">
        <v>1</v>
      </c>
      <c r="F32" s="142">
        <f>SUM(D32:E32)</f>
        <v>13</v>
      </c>
    </row>
    <row r="33" spans="1:6" s="13" customFormat="1" ht="24" customHeight="1" thickBot="1" thickTop="1">
      <c r="A33" s="613"/>
      <c r="B33" s="541" t="s">
        <v>166</v>
      </c>
      <c r="C33" s="541"/>
      <c r="D33" s="144">
        <f>SUM(D32)</f>
        <v>12</v>
      </c>
      <c r="E33" s="144">
        <f>SUM(E32)</f>
        <v>1</v>
      </c>
      <c r="F33" s="144">
        <f>SUM(F32)</f>
        <v>13</v>
      </c>
    </row>
    <row r="34" spans="1:6" s="13" customFormat="1" ht="24" customHeight="1" thickBot="1" thickTop="1">
      <c r="A34" s="613"/>
      <c r="B34" s="32" t="s">
        <v>11</v>
      </c>
      <c r="C34" s="22" t="s">
        <v>52</v>
      </c>
      <c r="D34" s="142">
        <v>26</v>
      </c>
      <c r="E34" s="142">
        <v>3</v>
      </c>
      <c r="F34" s="142">
        <f>SUM(D34:E34)</f>
        <v>29</v>
      </c>
    </row>
    <row r="35" spans="1:6" s="13" customFormat="1" ht="24" customHeight="1" thickBot="1" thickTop="1">
      <c r="A35" s="613"/>
      <c r="B35" s="541" t="s">
        <v>166</v>
      </c>
      <c r="C35" s="541"/>
      <c r="D35" s="144">
        <f>SUM(D34)</f>
        <v>26</v>
      </c>
      <c r="E35" s="144">
        <f>SUM(E34)</f>
        <v>3</v>
      </c>
      <c r="F35" s="144">
        <f>SUM(F34)</f>
        <v>29</v>
      </c>
    </row>
    <row r="36" spans="1:6" s="13" customFormat="1" ht="24" customHeight="1" thickBot="1" thickTop="1">
      <c r="A36" s="613"/>
      <c r="B36" s="542" t="s">
        <v>167</v>
      </c>
      <c r="C36" s="542"/>
      <c r="D36" s="137">
        <f>D31+D33+D35</f>
        <v>59</v>
      </c>
      <c r="E36" s="137">
        <f>E31+E33+E35</f>
        <v>7</v>
      </c>
      <c r="F36" s="137">
        <f>F31+F33+F35</f>
        <v>66</v>
      </c>
    </row>
    <row r="37" spans="1:6" s="13" customFormat="1" ht="24" customHeight="1" thickBot="1" thickTop="1">
      <c r="A37" s="613" t="s">
        <v>139</v>
      </c>
      <c r="B37" s="32" t="s">
        <v>7</v>
      </c>
      <c r="C37" s="22" t="s">
        <v>176</v>
      </c>
      <c r="D37" s="142">
        <v>8</v>
      </c>
      <c r="E37" s="142">
        <v>0</v>
      </c>
      <c r="F37" s="142">
        <f>SUM(D37:E37)</f>
        <v>8</v>
      </c>
    </row>
    <row r="38" spans="1:6" s="13" customFormat="1" ht="24" customHeight="1" thickBot="1" thickTop="1">
      <c r="A38" s="613"/>
      <c r="B38" s="32" t="s">
        <v>9</v>
      </c>
      <c r="C38" s="22" t="s">
        <v>53</v>
      </c>
      <c r="D38" s="142">
        <v>23</v>
      </c>
      <c r="E38" s="142">
        <v>6</v>
      </c>
      <c r="F38" s="142">
        <f>SUM(D38:E38)</f>
        <v>29</v>
      </c>
    </row>
    <row r="39" spans="1:6" s="13" customFormat="1" ht="24" customHeight="1" thickBot="1" thickTop="1">
      <c r="A39" s="613"/>
      <c r="B39" s="542" t="s">
        <v>167</v>
      </c>
      <c r="C39" s="542"/>
      <c r="D39" s="137">
        <f>SUM(D37:D38)</f>
        <v>31</v>
      </c>
      <c r="E39" s="137">
        <f>SUM(E38,E37)</f>
        <v>6</v>
      </c>
      <c r="F39" s="137">
        <f>SUM(F37:F38)</f>
        <v>37</v>
      </c>
    </row>
    <row r="40" spans="1:6" s="13" customFormat="1" ht="24" customHeight="1" thickBot="1" thickTop="1">
      <c r="A40" s="613" t="s">
        <v>84</v>
      </c>
      <c r="B40" s="32" t="s">
        <v>7</v>
      </c>
      <c r="C40" s="22" t="s">
        <v>175</v>
      </c>
      <c r="D40" s="142">
        <v>7</v>
      </c>
      <c r="E40" s="142">
        <v>8</v>
      </c>
      <c r="F40" s="142">
        <f>SUM(D40:E40)</f>
        <v>15</v>
      </c>
    </row>
    <row r="41" spans="1:6" s="13" customFormat="1" ht="24" customHeight="1" thickBot="1" thickTop="1">
      <c r="A41" s="613"/>
      <c r="B41" s="542" t="s">
        <v>167</v>
      </c>
      <c r="C41" s="542"/>
      <c r="D41" s="137">
        <f>SUM(D40:D40)</f>
        <v>7</v>
      </c>
      <c r="E41" s="177">
        <f>E40</f>
        <v>8</v>
      </c>
      <c r="F41" s="137">
        <f>SUM(F40:F40)</f>
        <v>15</v>
      </c>
    </row>
    <row r="42" spans="1:6" s="13" customFormat="1" ht="24" customHeight="1" thickBot="1" thickTop="1">
      <c r="A42" s="613" t="s">
        <v>151</v>
      </c>
      <c r="B42" s="63" t="s">
        <v>45</v>
      </c>
      <c r="C42" s="64" t="s">
        <v>87</v>
      </c>
      <c r="D42" s="31">
        <v>3</v>
      </c>
      <c r="E42" s="31">
        <v>1</v>
      </c>
      <c r="F42" s="31">
        <f>SUM(D42:E42)</f>
        <v>4</v>
      </c>
    </row>
    <row r="43" spans="1:6" s="13" customFormat="1" ht="24" customHeight="1" thickBot="1" thickTop="1">
      <c r="A43" s="613"/>
      <c r="B43" s="542" t="s">
        <v>167</v>
      </c>
      <c r="C43" s="542"/>
      <c r="D43" s="137">
        <f>SUM(D42)</f>
        <v>3</v>
      </c>
      <c r="E43" s="137">
        <f>SUM(E42)</f>
        <v>1</v>
      </c>
      <c r="F43" s="137">
        <f>SUM(F42)</f>
        <v>4</v>
      </c>
    </row>
    <row r="44" spans="1:6" s="13" customFormat="1" ht="24" customHeight="1" thickBot="1" thickTop="1">
      <c r="A44" s="613" t="s">
        <v>19</v>
      </c>
      <c r="B44" s="32" t="s">
        <v>45</v>
      </c>
      <c r="C44" s="22" t="s">
        <v>171</v>
      </c>
      <c r="D44" s="142">
        <v>3</v>
      </c>
      <c r="E44" s="142">
        <v>24</v>
      </c>
      <c r="F44" s="142">
        <f>SUM(D44:E44)</f>
        <v>27</v>
      </c>
    </row>
    <row r="45" spans="1:6" s="13" customFormat="1" ht="24" customHeight="1" thickBot="1" thickTop="1">
      <c r="A45" s="613"/>
      <c r="B45" s="542" t="s">
        <v>167</v>
      </c>
      <c r="C45" s="542"/>
      <c r="D45" s="137">
        <f>SUM(D44)</f>
        <v>3</v>
      </c>
      <c r="E45" s="137">
        <f>SUM(E44)</f>
        <v>24</v>
      </c>
      <c r="F45" s="137">
        <f>SUM(F44)</f>
        <v>27</v>
      </c>
    </row>
    <row r="46" spans="1:6" s="13" customFormat="1" ht="24" customHeight="1" thickBot="1" thickTop="1">
      <c r="A46" s="614" t="s">
        <v>163</v>
      </c>
      <c r="B46" s="65">
        <v>1</v>
      </c>
      <c r="C46" s="66" t="s">
        <v>115</v>
      </c>
      <c r="D46" s="143">
        <v>0</v>
      </c>
      <c r="E46" s="143">
        <v>8</v>
      </c>
      <c r="F46" s="143">
        <f>SUM(D46:E46)</f>
        <v>8</v>
      </c>
    </row>
    <row r="47" spans="1:6" s="13" customFormat="1" ht="24" customHeight="1" thickBot="1" thickTop="1">
      <c r="A47" s="614"/>
      <c r="B47" s="542" t="s">
        <v>167</v>
      </c>
      <c r="C47" s="542"/>
      <c r="D47" s="137">
        <v>0</v>
      </c>
      <c r="E47" s="137">
        <f>SUM(E46)</f>
        <v>8</v>
      </c>
      <c r="F47" s="137">
        <f>SUM(D47:E47)</f>
        <v>8</v>
      </c>
    </row>
    <row r="48" spans="1:6" s="13" customFormat="1" ht="24" customHeight="1" thickBot="1" thickTop="1">
      <c r="A48" s="613" t="s">
        <v>21</v>
      </c>
      <c r="B48" s="32" t="s">
        <v>7</v>
      </c>
      <c r="C48" s="22" t="s">
        <v>174</v>
      </c>
      <c r="D48" s="142">
        <v>1</v>
      </c>
      <c r="E48" s="142">
        <v>24</v>
      </c>
      <c r="F48" s="142">
        <f>SUM(D48:E48)</f>
        <v>25</v>
      </c>
    </row>
    <row r="49" spans="1:6" s="13" customFormat="1" ht="24" customHeight="1" thickBot="1" thickTop="1">
      <c r="A49" s="613"/>
      <c r="B49" s="32" t="s">
        <v>9</v>
      </c>
      <c r="C49" s="22" t="s">
        <v>21</v>
      </c>
      <c r="D49" s="142">
        <v>0</v>
      </c>
      <c r="E49" s="142">
        <v>33</v>
      </c>
      <c r="F49" s="142">
        <f>SUM(D49:E49)</f>
        <v>33</v>
      </c>
    </row>
    <row r="50" spans="1:6" s="13" customFormat="1" ht="24" customHeight="1" thickBot="1" thickTop="1">
      <c r="A50" s="613"/>
      <c r="B50" s="32" t="s">
        <v>10</v>
      </c>
      <c r="C50" s="22" t="s">
        <v>21</v>
      </c>
      <c r="D50" s="142">
        <v>1</v>
      </c>
      <c r="E50" s="142">
        <v>36</v>
      </c>
      <c r="F50" s="142">
        <f>SUM(D50:E50)</f>
        <v>37</v>
      </c>
    </row>
    <row r="51" spans="1:6" s="13" customFormat="1" ht="24" customHeight="1" thickBot="1" thickTop="1">
      <c r="A51" s="613"/>
      <c r="B51" s="542" t="s">
        <v>167</v>
      </c>
      <c r="C51" s="542"/>
      <c r="D51" s="137">
        <f>SUM(D48:D50)</f>
        <v>2</v>
      </c>
      <c r="E51" s="137">
        <f>E50+E49+E48</f>
        <v>93</v>
      </c>
      <c r="F51" s="137">
        <f>SUM(F48:F50)</f>
        <v>95</v>
      </c>
    </row>
    <row r="52" spans="1:6" s="13" customFormat="1" ht="24" customHeight="1" thickBot="1" thickTop="1">
      <c r="A52" s="613" t="s">
        <v>22</v>
      </c>
      <c r="B52" s="32" t="s">
        <v>7</v>
      </c>
      <c r="C52" s="22" t="s">
        <v>110</v>
      </c>
      <c r="D52" s="142">
        <v>0</v>
      </c>
      <c r="E52" s="142">
        <v>6</v>
      </c>
      <c r="F52" s="142">
        <f>SUM(D52:E52)</f>
        <v>6</v>
      </c>
    </row>
    <row r="53" spans="1:6" s="13" customFormat="1" ht="24" customHeight="1" thickBot="1" thickTop="1">
      <c r="A53" s="613"/>
      <c r="B53" s="32" t="s">
        <v>9</v>
      </c>
      <c r="C53" s="22" t="s">
        <v>111</v>
      </c>
      <c r="D53" s="142">
        <v>0</v>
      </c>
      <c r="E53" s="142">
        <v>20</v>
      </c>
      <c r="F53" s="142">
        <f>SUM(D53:E53)</f>
        <v>20</v>
      </c>
    </row>
    <row r="54" spans="1:6" s="13" customFormat="1" ht="24" customHeight="1" thickBot="1" thickTop="1">
      <c r="A54" s="613"/>
      <c r="B54" s="542" t="s">
        <v>167</v>
      </c>
      <c r="C54" s="542"/>
      <c r="D54" s="137">
        <f>SUM(D52:D53)</f>
        <v>0</v>
      </c>
      <c r="E54" s="137">
        <f>SUM(E52:E53)</f>
        <v>26</v>
      </c>
      <c r="F54" s="137">
        <f>SUM(F52:F53)</f>
        <v>26</v>
      </c>
    </row>
    <row r="55" spans="1:6" s="13" customFormat="1" ht="24" customHeight="1" thickBot="1" thickTop="1">
      <c r="A55" s="613" t="s">
        <v>54</v>
      </c>
      <c r="B55" s="32" t="s">
        <v>7</v>
      </c>
      <c r="C55" s="22" t="s">
        <v>112</v>
      </c>
      <c r="D55" s="142">
        <v>0</v>
      </c>
      <c r="E55" s="142">
        <v>12</v>
      </c>
      <c r="F55" s="142">
        <f>SUM(D55:E55)</f>
        <v>12</v>
      </c>
    </row>
    <row r="56" spans="1:6" s="13" customFormat="1" ht="24" customHeight="1" thickBot="1" thickTop="1">
      <c r="A56" s="613"/>
      <c r="B56" s="32" t="s">
        <v>9</v>
      </c>
      <c r="C56" s="22" t="s">
        <v>54</v>
      </c>
      <c r="D56" s="142">
        <v>3</v>
      </c>
      <c r="E56" s="142">
        <v>25</v>
      </c>
      <c r="F56" s="142">
        <f>SUM(D56:E56)</f>
        <v>28</v>
      </c>
    </row>
    <row r="57" spans="1:6" s="13" customFormat="1" ht="24" customHeight="1" thickBot="1" thickTop="1">
      <c r="A57" s="613"/>
      <c r="B57" s="542" t="s">
        <v>167</v>
      </c>
      <c r="C57" s="542"/>
      <c r="D57" s="137">
        <f>SUM(D55:D56)</f>
        <v>3</v>
      </c>
      <c r="E57" s="137">
        <f>SUM(E55:E56)</f>
        <v>37</v>
      </c>
      <c r="F57" s="137">
        <f>SUM(F55:F56)</f>
        <v>40</v>
      </c>
    </row>
    <row r="58" spans="1:6" s="13" customFormat="1" ht="24" customHeight="1" thickBot="1" thickTop="1">
      <c r="A58" s="613" t="s">
        <v>24</v>
      </c>
      <c r="B58" s="32" t="s">
        <v>7</v>
      </c>
      <c r="C58" s="22" t="s">
        <v>114</v>
      </c>
      <c r="D58" s="142">
        <v>2</v>
      </c>
      <c r="E58" s="142">
        <v>8</v>
      </c>
      <c r="F58" s="142">
        <f>SUM(D58:E58)</f>
        <v>10</v>
      </c>
    </row>
    <row r="59" spans="1:6" s="13" customFormat="1" ht="24" customHeight="1" thickBot="1" thickTop="1">
      <c r="A59" s="613"/>
      <c r="B59" s="32" t="s">
        <v>9</v>
      </c>
      <c r="C59" s="22" t="s">
        <v>55</v>
      </c>
      <c r="D59" s="142">
        <v>7</v>
      </c>
      <c r="E59" s="142">
        <v>32</v>
      </c>
      <c r="F59" s="142">
        <f>SUM(D59:E59)</f>
        <v>39</v>
      </c>
    </row>
    <row r="60" spans="1:8" s="13" customFormat="1" ht="24" customHeight="1" thickBot="1" thickTop="1">
      <c r="A60" s="613"/>
      <c r="B60" s="542" t="s">
        <v>167</v>
      </c>
      <c r="C60" s="542"/>
      <c r="D60" s="137">
        <f>SUM(D58:D59)</f>
        <v>9</v>
      </c>
      <c r="E60" s="137">
        <f>SUM(E58:E59)</f>
        <v>40</v>
      </c>
      <c r="F60" s="137">
        <f>SUM(F58:F59)</f>
        <v>49</v>
      </c>
      <c r="H60" s="185" t="s">
        <v>77</v>
      </c>
    </row>
    <row r="61" spans="1:6" s="13" customFormat="1" ht="24" customHeight="1" thickBot="1" thickTop="1">
      <c r="A61" s="613" t="s">
        <v>160</v>
      </c>
      <c r="B61" s="32" t="s">
        <v>45</v>
      </c>
      <c r="C61" s="22" t="s">
        <v>113</v>
      </c>
      <c r="D61" s="142">
        <v>2</v>
      </c>
      <c r="E61" s="142">
        <v>18</v>
      </c>
      <c r="F61" s="142">
        <f>SUM(D61:E61)</f>
        <v>20</v>
      </c>
    </row>
    <row r="62" spans="1:6" s="13" customFormat="1" ht="24" customHeight="1" thickBot="1" thickTop="1">
      <c r="A62" s="613"/>
      <c r="B62" s="542" t="s">
        <v>167</v>
      </c>
      <c r="C62" s="542"/>
      <c r="D62" s="137">
        <f>SUM(D61)</f>
        <v>2</v>
      </c>
      <c r="E62" s="137">
        <f>SUM(E61)</f>
        <v>18</v>
      </c>
      <c r="F62" s="137">
        <f>SUM(F61)</f>
        <v>20</v>
      </c>
    </row>
    <row r="63" spans="1:6" s="13" customFormat="1" ht="24" customHeight="1" thickBot="1" thickTop="1">
      <c r="A63" s="613" t="s">
        <v>32</v>
      </c>
      <c r="B63" s="63" t="s">
        <v>45</v>
      </c>
      <c r="C63" s="64" t="s">
        <v>158</v>
      </c>
      <c r="D63" s="31">
        <v>4</v>
      </c>
      <c r="E63" s="31">
        <v>3</v>
      </c>
      <c r="F63" s="31">
        <f>SUM(D63:E63)</f>
        <v>7</v>
      </c>
    </row>
    <row r="64" spans="1:6" s="13" customFormat="1" ht="24" customHeight="1" thickBot="1" thickTop="1">
      <c r="A64" s="613"/>
      <c r="B64" s="542" t="s">
        <v>167</v>
      </c>
      <c r="C64" s="542"/>
      <c r="D64" s="137">
        <f>SUM(D63)</f>
        <v>4</v>
      </c>
      <c r="E64" s="137">
        <f>SUM(E63)</f>
        <v>3</v>
      </c>
      <c r="F64" s="137">
        <f>SUM(D64:E64)</f>
        <v>7</v>
      </c>
    </row>
    <row r="65" spans="1:6" s="15" customFormat="1" ht="24" customHeight="1" thickBot="1" thickTop="1">
      <c r="A65" s="613" t="s">
        <v>85</v>
      </c>
      <c r="B65" s="32" t="s">
        <v>45</v>
      </c>
      <c r="C65" s="22" t="s">
        <v>159</v>
      </c>
      <c r="D65" s="142">
        <v>3</v>
      </c>
      <c r="E65" s="142">
        <v>3</v>
      </c>
      <c r="F65" s="142">
        <f>SUM(D65:E65)</f>
        <v>6</v>
      </c>
    </row>
    <row r="66" spans="1:6" s="13" customFormat="1" ht="24" customHeight="1" thickBot="1" thickTop="1">
      <c r="A66" s="613"/>
      <c r="B66" s="542" t="s">
        <v>167</v>
      </c>
      <c r="C66" s="542"/>
      <c r="D66" s="137">
        <f>SUM(D65)</f>
        <v>3</v>
      </c>
      <c r="E66" s="137">
        <f>SUM(E65)</f>
        <v>3</v>
      </c>
      <c r="F66" s="137">
        <f>SUM(F65)</f>
        <v>6</v>
      </c>
    </row>
    <row r="67" spans="1:6" s="13" customFormat="1" ht="24" customHeight="1" thickBot="1" thickTop="1">
      <c r="A67" s="613" t="s">
        <v>161</v>
      </c>
      <c r="B67" s="63" t="s">
        <v>45</v>
      </c>
      <c r="C67" s="67" t="s">
        <v>173</v>
      </c>
      <c r="D67" s="31">
        <v>0</v>
      </c>
      <c r="E67" s="31">
        <v>6</v>
      </c>
      <c r="F67" s="31">
        <f>SUM(D67:E67)</f>
        <v>6</v>
      </c>
    </row>
    <row r="68" spans="1:6" ht="25.5" thickBot="1" thickTop="1">
      <c r="A68" s="613"/>
      <c r="B68" s="542" t="s">
        <v>167</v>
      </c>
      <c r="C68" s="542"/>
      <c r="D68" s="137">
        <v>0</v>
      </c>
      <c r="E68" s="137">
        <f>SUM(E67)</f>
        <v>6</v>
      </c>
      <c r="F68" s="137">
        <f>SUM(F67)</f>
        <v>6</v>
      </c>
    </row>
    <row r="69" spans="1:6" ht="25.5" thickBot="1" thickTop="1">
      <c r="A69" s="615" t="s">
        <v>68</v>
      </c>
      <c r="B69" s="615"/>
      <c r="C69" s="133" t="s">
        <v>56</v>
      </c>
      <c r="D69" s="138">
        <f>SUM(D66,D64,D60,D57,D54,D51,D47,D45,D43,D41,D39,D36,D28-D24,D21,D19,D17,D9-D8)</f>
        <v>409</v>
      </c>
      <c r="E69" s="138">
        <f>E5+E6+E7+E10+E11+E13+E15+E18+E20+E22+E23+E26+E29+E30+E32+E34+E37+E38+E40+E42+E44+E46+E48+E49+E50+E52+E53+E55+E56+E58+E59+E63+E65</f>
        <v>258</v>
      </c>
      <c r="F69" s="138">
        <f>F5+F6+F7+F10+F11+F13+F15+F18+F20+F22+F23+F26+F29+F30+F32+F34+F37+F38+F40+F42+F44+F46+F48+F49+F50+F52+F53+F55+F56+F58+F59+F63+F65</f>
        <v>667</v>
      </c>
    </row>
    <row r="70" spans="1:6" ht="25.5" thickBot="1" thickTop="1">
      <c r="A70" s="615"/>
      <c r="B70" s="615"/>
      <c r="C70" s="133" t="s">
        <v>57</v>
      </c>
      <c r="D70" s="138">
        <f>SUM(D61,D24,D8)</f>
        <v>38</v>
      </c>
      <c r="E70" s="138">
        <f>SUM(E68,E62,E24,E8)</f>
        <v>24</v>
      </c>
      <c r="F70" s="138">
        <f>SUM(D70:E70)</f>
        <v>62</v>
      </c>
    </row>
    <row r="71" spans="1:6" ht="25.5" thickBot="1" thickTop="1">
      <c r="A71" s="617" t="s">
        <v>190</v>
      </c>
      <c r="B71" s="618"/>
      <c r="C71" s="72" t="s">
        <v>4</v>
      </c>
      <c r="D71" s="72">
        <f>SUM(D69:D70)</f>
        <v>447</v>
      </c>
      <c r="E71" s="72">
        <f>E70+E69</f>
        <v>282</v>
      </c>
      <c r="F71" s="72">
        <f>SUM(F69:F70)</f>
        <v>729</v>
      </c>
    </row>
    <row r="72" ht="24" thickTop="1"/>
  </sheetData>
  <sheetProtection/>
  <mergeCells count="50">
    <mergeCell ref="A71:B71"/>
    <mergeCell ref="B12:C12"/>
    <mergeCell ref="B16:C16"/>
    <mergeCell ref="B25:C25"/>
    <mergeCell ref="B36:C36"/>
    <mergeCell ref="B21:C21"/>
    <mergeCell ref="B27:C27"/>
    <mergeCell ref="B31:C31"/>
    <mergeCell ref="B33:C33"/>
    <mergeCell ref="B35:C35"/>
    <mergeCell ref="B28:C28"/>
    <mergeCell ref="A67:A68"/>
    <mergeCell ref="A37:A39"/>
    <mergeCell ref="B60:C60"/>
    <mergeCell ref="B57:C57"/>
    <mergeCell ref="A52:A54"/>
    <mergeCell ref="A1:F1"/>
    <mergeCell ref="A2:F2"/>
    <mergeCell ref="A3:F3"/>
    <mergeCell ref="B19:C19"/>
    <mergeCell ref="B17:C17"/>
    <mergeCell ref="B14:C14"/>
    <mergeCell ref="A5:A9"/>
    <mergeCell ref="A18:A19"/>
    <mergeCell ref="B45:C45"/>
    <mergeCell ref="B43:C43"/>
    <mergeCell ref="A46:A47"/>
    <mergeCell ref="A69:B70"/>
    <mergeCell ref="B68:C68"/>
    <mergeCell ref="B66:C66"/>
    <mergeCell ref="B64:C64"/>
    <mergeCell ref="B62:C62"/>
    <mergeCell ref="B51:C51"/>
    <mergeCell ref="B47:C47"/>
    <mergeCell ref="B54:C54"/>
    <mergeCell ref="A55:A57"/>
    <mergeCell ref="A61:A62"/>
    <mergeCell ref="A63:A64"/>
    <mergeCell ref="A65:A66"/>
    <mergeCell ref="A48:A51"/>
    <mergeCell ref="A58:A60"/>
    <mergeCell ref="A10:A17"/>
    <mergeCell ref="A40:A41"/>
    <mergeCell ref="A42:A43"/>
    <mergeCell ref="A44:A45"/>
    <mergeCell ref="B39:C39"/>
    <mergeCell ref="B41:C41"/>
    <mergeCell ref="A20:A21"/>
    <mergeCell ref="A22:A28"/>
    <mergeCell ref="A29:A36"/>
  </mergeCells>
  <printOptions horizontalCentered="1"/>
  <pageMargins left="0.9448818897637796" right="0.7480314960629921" top="0.31496062992125984" bottom="0.2362204724409449" header="0.2755905511811024" footer="0.5118110236220472"/>
  <pageSetup horizontalDpi="600" verticalDpi="600" orientation="portrait" paperSize="9" scale="86" r:id="rId1"/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74"/>
  <sheetViews>
    <sheetView zoomScaleSheetLayoutView="100" zoomScalePageLayoutView="0" workbookViewId="0" topLeftCell="A1">
      <pane ySplit="4" topLeftCell="A5" activePane="bottomLeft" state="frozen"/>
      <selection pane="topLeft" activeCell="H56" sqref="H56"/>
      <selection pane="bottomLeft" activeCell="H56" sqref="H56"/>
    </sheetView>
  </sheetViews>
  <sheetFormatPr defaultColWidth="9.140625" defaultRowHeight="23.25"/>
  <cols>
    <col min="1" max="1" width="27.28125" style="0" customWidth="1"/>
    <col min="2" max="2" width="8.421875" style="0" customWidth="1"/>
    <col min="3" max="3" width="37.7109375" style="0" customWidth="1"/>
    <col min="4" max="5" width="9.7109375" style="0" customWidth="1"/>
    <col min="6" max="6" width="13.28125" style="0" customWidth="1"/>
    <col min="7" max="16384" width="9.140625" style="186" customWidth="1"/>
  </cols>
  <sheetData>
    <row r="1" spans="1:6" s="13" customFormat="1" ht="33.75" customHeight="1">
      <c r="A1" s="479" t="s">
        <v>191</v>
      </c>
      <c r="B1" s="479"/>
      <c r="C1" s="479"/>
      <c r="D1" s="479"/>
      <c r="E1" s="479"/>
      <c r="F1" s="479"/>
    </row>
    <row r="2" spans="1:6" s="13" customFormat="1" ht="24" customHeight="1">
      <c r="A2" s="479" t="s">
        <v>188</v>
      </c>
      <c r="B2" s="479"/>
      <c r="C2" s="479"/>
      <c r="D2" s="479"/>
      <c r="E2" s="479"/>
      <c r="F2" s="479"/>
    </row>
    <row r="3" spans="1:6" s="13" customFormat="1" ht="27.75" customHeight="1" thickBot="1">
      <c r="A3" s="17" t="s">
        <v>89</v>
      </c>
      <c r="B3" s="17"/>
      <c r="C3" s="17"/>
      <c r="D3" s="17" t="s">
        <v>88</v>
      </c>
      <c r="E3" s="17"/>
      <c r="F3" s="17"/>
    </row>
    <row r="4" spans="1:6" s="13" customFormat="1" ht="24" customHeight="1" thickBot="1" thickTop="1">
      <c r="A4" s="198" t="s">
        <v>133</v>
      </c>
      <c r="B4" s="199" t="s">
        <v>0</v>
      </c>
      <c r="C4" s="198" t="s">
        <v>1</v>
      </c>
      <c r="D4" s="198" t="s">
        <v>2</v>
      </c>
      <c r="E4" s="198" t="s">
        <v>3</v>
      </c>
      <c r="F4" s="198" t="s">
        <v>4</v>
      </c>
    </row>
    <row r="5" spans="1:6" s="13" customFormat="1" ht="24" customHeight="1" thickBot="1" thickTop="1">
      <c r="A5" s="622" t="s">
        <v>134</v>
      </c>
      <c r="B5" s="200" t="s">
        <v>26</v>
      </c>
      <c r="C5" s="201" t="s">
        <v>129</v>
      </c>
      <c r="D5" s="202">
        <v>30</v>
      </c>
      <c r="E5" s="202">
        <v>0</v>
      </c>
      <c r="F5" s="202">
        <f>SUM(D5:E5)</f>
        <v>30</v>
      </c>
    </row>
    <row r="6" spans="1:6" s="13" customFormat="1" ht="24" customHeight="1" thickBot="1" thickTop="1">
      <c r="A6" s="622"/>
      <c r="B6" s="200" t="s">
        <v>27</v>
      </c>
      <c r="C6" s="201" t="s">
        <v>40</v>
      </c>
      <c r="D6" s="202">
        <v>34</v>
      </c>
      <c r="E6" s="202">
        <v>0</v>
      </c>
      <c r="F6" s="202">
        <f>SUM(D6:E6)</f>
        <v>34</v>
      </c>
    </row>
    <row r="7" spans="1:6" s="13" customFormat="1" ht="24" customHeight="1" thickBot="1" thickTop="1">
      <c r="A7" s="622"/>
      <c r="B7" s="200" t="s">
        <v>28</v>
      </c>
      <c r="C7" s="201" t="s">
        <v>40</v>
      </c>
      <c r="D7" s="202">
        <v>27</v>
      </c>
      <c r="E7" s="202">
        <v>0</v>
      </c>
      <c r="F7" s="202">
        <f>SUM(D7:E7)</f>
        <v>27</v>
      </c>
    </row>
    <row r="8" spans="1:6" s="13" customFormat="1" ht="24" customHeight="1" thickBot="1" thickTop="1">
      <c r="A8" s="622"/>
      <c r="B8" s="200" t="s">
        <v>29</v>
      </c>
      <c r="C8" s="201" t="s">
        <v>41</v>
      </c>
      <c r="D8" s="202">
        <v>13</v>
      </c>
      <c r="E8" s="202">
        <v>0</v>
      </c>
      <c r="F8" s="202">
        <f>SUM(D8:E8)</f>
        <v>13</v>
      </c>
    </row>
    <row r="9" spans="1:6" s="15" customFormat="1" ht="24" customHeight="1" thickBot="1" thickTop="1">
      <c r="A9" s="622"/>
      <c r="B9" s="624" t="s">
        <v>167</v>
      </c>
      <c r="C9" s="624"/>
      <c r="D9" s="203">
        <f>SUM(D5:D8)</f>
        <v>104</v>
      </c>
      <c r="E9" s="203">
        <f>SUM(E5:E8)</f>
        <v>0</v>
      </c>
      <c r="F9" s="203">
        <f>SUM(F5:F8)</f>
        <v>104</v>
      </c>
    </row>
    <row r="10" spans="1:6" s="13" customFormat="1" ht="24" customHeight="1" thickBot="1" thickTop="1">
      <c r="A10" s="622" t="s">
        <v>91</v>
      </c>
      <c r="B10" s="200" t="s">
        <v>26</v>
      </c>
      <c r="C10" s="201" t="s">
        <v>130</v>
      </c>
      <c r="D10" s="202">
        <v>12</v>
      </c>
      <c r="E10" s="202">
        <v>0</v>
      </c>
      <c r="F10" s="202">
        <f>SUM(D10:E10)</f>
        <v>12</v>
      </c>
    </row>
    <row r="11" spans="1:6" s="13" customFormat="1" ht="24" customHeight="1" thickBot="1" thickTop="1">
      <c r="A11" s="622"/>
      <c r="B11" s="200" t="s">
        <v>27</v>
      </c>
      <c r="C11" s="201" t="s">
        <v>12</v>
      </c>
      <c r="D11" s="202">
        <v>15</v>
      </c>
      <c r="E11" s="202">
        <v>0</v>
      </c>
      <c r="F11" s="202">
        <f>SUM(D11:E11)</f>
        <v>15</v>
      </c>
    </row>
    <row r="12" spans="1:6" s="13" customFormat="1" ht="24" customHeight="1" thickBot="1" thickTop="1">
      <c r="A12" s="622"/>
      <c r="B12" s="621" t="s">
        <v>166</v>
      </c>
      <c r="C12" s="621"/>
      <c r="D12" s="204">
        <f>SUM(D10:D11)</f>
        <v>27</v>
      </c>
      <c r="E12" s="204">
        <f>SUM(E10:E11)</f>
        <v>0</v>
      </c>
      <c r="F12" s="204">
        <f>SUM(F10:F11)</f>
        <v>27</v>
      </c>
    </row>
    <row r="13" spans="1:6" s="13" customFormat="1" ht="24" customHeight="1" thickBot="1" thickTop="1">
      <c r="A13" s="622"/>
      <c r="B13" s="200" t="s">
        <v>28</v>
      </c>
      <c r="C13" s="201" t="s">
        <v>43</v>
      </c>
      <c r="D13" s="202">
        <v>13</v>
      </c>
      <c r="E13" s="202">
        <v>0</v>
      </c>
      <c r="F13" s="202">
        <f>SUM(D13:E13)</f>
        <v>13</v>
      </c>
    </row>
    <row r="14" spans="1:6" s="13" customFormat="1" ht="24" customHeight="1" thickBot="1" thickTop="1">
      <c r="A14" s="622"/>
      <c r="B14" s="621" t="s">
        <v>166</v>
      </c>
      <c r="C14" s="621"/>
      <c r="D14" s="204">
        <f>D13</f>
        <v>13</v>
      </c>
      <c r="E14" s="204">
        <f>E13</f>
        <v>0</v>
      </c>
      <c r="F14" s="204">
        <f>F13</f>
        <v>13</v>
      </c>
    </row>
    <row r="15" spans="1:12" s="15" customFormat="1" ht="24" customHeight="1" thickBot="1" thickTop="1">
      <c r="A15" s="622"/>
      <c r="B15" s="200" t="s">
        <v>29</v>
      </c>
      <c r="C15" s="201" t="s">
        <v>44</v>
      </c>
      <c r="D15" s="202">
        <v>15</v>
      </c>
      <c r="E15" s="202">
        <v>0</v>
      </c>
      <c r="F15" s="202">
        <f>SUM(D15:E15)</f>
        <v>15</v>
      </c>
      <c r="L15" s="186"/>
    </row>
    <row r="16" spans="1:6" s="13" customFormat="1" ht="24" customHeight="1" thickBot="1" thickTop="1">
      <c r="A16" s="622"/>
      <c r="B16" s="200" t="s">
        <v>106</v>
      </c>
      <c r="C16" s="201" t="s">
        <v>117</v>
      </c>
      <c r="D16" s="202">
        <v>8</v>
      </c>
      <c r="E16" s="202">
        <v>0</v>
      </c>
      <c r="F16" s="202">
        <f>SUM(D16:E16)</f>
        <v>8</v>
      </c>
    </row>
    <row r="17" spans="1:6" s="15" customFormat="1" ht="24" customHeight="1" thickBot="1" thickTop="1">
      <c r="A17" s="622"/>
      <c r="B17" s="621" t="s">
        <v>166</v>
      </c>
      <c r="C17" s="621"/>
      <c r="D17" s="204">
        <f>SUM(D15:D16)</f>
        <v>23</v>
      </c>
      <c r="E17" s="204">
        <f>SUM(E15:E16)</f>
        <v>0</v>
      </c>
      <c r="F17" s="204">
        <f>SUM(F15:F16)</f>
        <v>23</v>
      </c>
    </row>
    <row r="18" spans="1:6" s="13" customFormat="1" ht="24" customHeight="1" thickBot="1" thickTop="1">
      <c r="A18" s="622"/>
      <c r="B18" s="624" t="s">
        <v>167</v>
      </c>
      <c r="C18" s="624"/>
      <c r="D18" s="203">
        <f>D12+D14+D17</f>
        <v>63</v>
      </c>
      <c r="E18" s="203">
        <f>E12+E14+E17</f>
        <v>0</v>
      </c>
      <c r="F18" s="203">
        <f>F12+F14+F17</f>
        <v>63</v>
      </c>
    </row>
    <row r="19" spans="1:6" s="15" customFormat="1" ht="24" customHeight="1" thickBot="1" thickTop="1">
      <c r="A19" s="622" t="s">
        <v>13</v>
      </c>
      <c r="B19" s="200" t="s">
        <v>30</v>
      </c>
      <c r="C19" s="201" t="s">
        <v>118</v>
      </c>
      <c r="D19" s="202">
        <v>12</v>
      </c>
      <c r="E19" s="202">
        <v>2</v>
      </c>
      <c r="F19" s="202">
        <f>SUM(D19:E19)</f>
        <v>14</v>
      </c>
    </row>
    <row r="20" spans="1:6" s="13" customFormat="1" ht="24" customHeight="1" thickBot="1" thickTop="1">
      <c r="A20" s="622"/>
      <c r="B20" s="624" t="s">
        <v>167</v>
      </c>
      <c r="C20" s="624"/>
      <c r="D20" s="203">
        <f>SUM(D19)</f>
        <v>12</v>
      </c>
      <c r="E20" s="203">
        <f>SUM(E19)</f>
        <v>2</v>
      </c>
      <c r="F20" s="203">
        <f>SUM(F19)</f>
        <v>14</v>
      </c>
    </row>
    <row r="21" spans="1:6" s="13" customFormat="1" ht="24" customHeight="1" thickBot="1" thickTop="1">
      <c r="A21" s="622" t="s">
        <v>92</v>
      </c>
      <c r="B21" s="200" t="s">
        <v>30</v>
      </c>
      <c r="C21" s="201" t="s">
        <v>46</v>
      </c>
      <c r="D21" s="202">
        <v>35</v>
      </c>
      <c r="E21" s="202">
        <v>0</v>
      </c>
      <c r="F21" s="202">
        <f>SUM(D21:E21)</f>
        <v>35</v>
      </c>
    </row>
    <row r="22" spans="1:6" s="13" customFormat="1" ht="24" customHeight="1" thickBot="1" thickTop="1">
      <c r="A22" s="622"/>
      <c r="B22" s="625" t="s">
        <v>167</v>
      </c>
      <c r="C22" s="625"/>
      <c r="D22" s="205">
        <f>SUM(D21)</f>
        <v>35</v>
      </c>
      <c r="E22" s="205">
        <f>SUM(E21)</f>
        <v>0</v>
      </c>
      <c r="F22" s="205">
        <f>SUM(F21)</f>
        <v>35</v>
      </c>
    </row>
    <row r="23" spans="1:6" s="13" customFormat="1" ht="24" customHeight="1" thickBot="1" thickTop="1">
      <c r="A23" s="622" t="s">
        <v>15</v>
      </c>
      <c r="B23" s="200" t="s">
        <v>26</v>
      </c>
      <c r="C23" s="201" t="s">
        <v>128</v>
      </c>
      <c r="D23" s="202">
        <v>21</v>
      </c>
      <c r="E23" s="202">
        <v>1</v>
      </c>
      <c r="F23" s="202">
        <f>SUM(D23:E23)</f>
        <v>22</v>
      </c>
    </row>
    <row r="24" spans="1:6" s="15" customFormat="1" ht="24" customHeight="1" thickBot="1" thickTop="1">
      <c r="A24" s="622"/>
      <c r="B24" s="200" t="s">
        <v>27</v>
      </c>
      <c r="C24" s="201" t="s">
        <v>47</v>
      </c>
      <c r="D24" s="202">
        <v>18</v>
      </c>
      <c r="E24" s="202">
        <v>0</v>
      </c>
      <c r="F24" s="202">
        <f>SUM(D24:E24)</f>
        <v>18</v>
      </c>
    </row>
    <row r="25" spans="1:6" s="15" customFormat="1" ht="24" customHeight="1" thickBot="1" thickTop="1">
      <c r="A25" s="622"/>
      <c r="B25" s="200" t="s">
        <v>29</v>
      </c>
      <c r="C25" s="206" t="s">
        <v>119</v>
      </c>
      <c r="D25" s="207">
        <v>12</v>
      </c>
      <c r="E25" s="207">
        <v>0</v>
      </c>
      <c r="F25" s="207">
        <v>12</v>
      </c>
    </row>
    <row r="26" spans="1:6" s="15" customFormat="1" ht="24" customHeight="1" thickBot="1" thickTop="1">
      <c r="A26" s="622"/>
      <c r="B26" s="621" t="s">
        <v>166</v>
      </c>
      <c r="C26" s="621"/>
      <c r="D26" s="204">
        <f>SUM(D23:D25)</f>
        <v>51</v>
      </c>
      <c r="E26" s="204">
        <f>SUM(E23:E25)</f>
        <v>1</v>
      </c>
      <c r="F26" s="204">
        <f>SUM(F23:F25)</f>
        <v>52</v>
      </c>
    </row>
    <row r="27" spans="1:6" s="13" customFormat="1" ht="24" customHeight="1" thickBot="1" thickTop="1">
      <c r="A27" s="622"/>
      <c r="B27" s="200" t="s">
        <v>28</v>
      </c>
      <c r="C27" s="201" t="s">
        <v>48</v>
      </c>
      <c r="D27" s="202">
        <v>30</v>
      </c>
      <c r="E27" s="202">
        <v>2</v>
      </c>
      <c r="F27" s="202">
        <f>SUM(D27:E27)</f>
        <v>32</v>
      </c>
    </row>
    <row r="28" spans="1:6" s="13" customFormat="1" ht="24" customHeight="1" thickBot="1" thickTop="1">
      <c r="A28" s="622"/>
      <c r="B28" s="621" t="s">
        <v>166</v>
      </c>
      <c r="C28" s="621"/>
      <c r="D28" s="204">
        <f>D27</f>
        <v>30</v>
      </c>
      <c r="E28" s="204">
        <f>E27</f>
        <v>2</v>
      </c>
      <c r="F28" s="204">
        <f>F27</f>
        <v>32</v>
      </c>
    </row>
    <row r="29" spans="1:6" s="13" customFormat="1" ht="24" customHeight="1" thickBot="1" thickTop="1">
      <c r="A29" s="622"/>
      <c r="B29" s="624" t="s">
        <v>167</v>
      </c>
      <c r="C29" s="624"/>
      <c r="D29" s="203">
        <f>D26+D28</f>
        <v>81</v>
      </c>
      <c r="E29" s="203">
        <f>E26+E28</f>
        <v>3</v>
      </c>
      <c r="F29" s="203">
        <f>F26+F28</f>
        <v>84</v>
      </c>
    </row>
    <row r="30" spans="1:6" s="13" customFormat="1" ht="24" customHeight="1" thickBot="1" thickTop="1">
      <c r="A30" s="622" t="s">
        <v>151</v>
      </c>
      <c r="B30" s="200" t="s">
        <v>30</v>
      </c>
      <c r="C30" s="208" t="s">
        <v>87</v>
      </c>
      <c r="D30" s="202">
        <v>13</v>
      </c>
      <c r="E30" s="202">
        <v>0</v>
      </c>
      <c r="F30" s="202">
        <f>SUM(D30:E30)</f>
        <v>13</v>
      </c>
    </row>
    <row r="31" spans="1:6" s="15" customFormat="1" ht="24" customHeight="1" thickBot="1" thickTop="1">
      <c r="A31" s="622"/>
      <c r="B31" s="624" t="s">
        <v>167</v>
      </c>
      <c r="C31" s="624"/>
      <c r="D31" s="203">
        <f>SUM(D30)</f>
        <v>13</v>
      </c>
      <c r="E31" s="203">
        <f>SUM(E30)</f>
        <v>0</v>
      </c>
      <c r="F31" s="203">
        <f>SUM(F30)</f>
        <v>13</v>
      </c>
    </row>
    <row r="32" spans="1:6" s="13" customFormat="1" ht="24" customHeight="1" thickBot="1" thickTop="1">
      <c r="A32" s="622" t="s">
        <v>16</v>
      </c>
      <c r="B32" s="200" t="s">
        <v>26</v>
      </c>
      <c r="C32" s="201" t="s">
        <v>127</v>
      </c>
      <c r="D32" s="202">
        <v>9</v>
      </c>
      <c r="E32" s="202">
        <v>14</v>
      </c>
      <c r="F32" s="202">
        <f>SUM(D32:E32)</f>
        <v>23</v>
      </c>
    </row>
    <row r="33" spans="1:6" s="13" customFormat="1" ht="24" customHeight="1" thickBot="1" thickTop="1">
      <c r="A33" s="622"/>
      <c r="B33" s="200" t="s">
        <v>27</v>
      </c>
      <c r="C33" s="201" t="s">
        <v>50</v>
      </c>
      <c r="D33" s="202">
        <v>5</v>
      </c>
      <c r="E33" s="202">
        <v>3</v>
      </c>
      <c r="F33" s="202">
        <f>SUM(D33:E33)</f>
        <v>8</v>
      </c>
    </row>
    <row r="34" spans="1:6" s="15" customFormat="1" ht="24" customHeight="1" thickBot="1" thickTop="1">
      <c r="A34" s="622"/>
      <c r="B34" s="621" t="s">
        <v>166</v>
      </c>
      <c r="C34" s="621"/>
      <c r="D34" s="204">
        <f>SUM(D32:D33)</f>
        <v>14</v>
      </c>
      <c r="E34" s="204">
        <f>SUM(E32:E33)</f>
        <v>17</v>
      </c>
      <c r="F34" s="204">
        <f>SUM(F32:F33)</f>
        <v>31</v>
      </c>
    </row>
    <row r="35" spans="1:6" s="13" customFormat="1" ht="24" customHeight="1" thickBot="1" thickTop="1">
      <c r="A35" s="622"/>
      <c r="B35" s="200" t="s">
        <v>28</v>
      </c>
      <c r="C35" s="201" t="s">
        <v>51</v>
      </c>
      <c r="D35" s="202">
        <v>14</v>
      </c>
      <c r="E35" s="202">
        <v>1</v>
      </c>
      <c r="F35" s="202">
        <f>SUM(D35:E35)</f>
        <v>15</v>
      </c>
    </row>
    <row r="36" spans="1:6" s="13" customFormat="1" ht="24" customHeight="1" thickBot="1" thickTop="1">
      <c r="A36" s="622"/>
      <c r="B36" s="621" t="s">
        <v>166</v>
      </c>
      <c r="C36" s="621"/>
      <c r="D36" s="204">
        <f>D35</f>
        <v>14</v>
      </c>
      <c r="E36" s="204">
        <f>E35</f>
        <v>1</v>
      </c>
      <c r="F36" s="204">
        <f>F35</f>
        <v>15</v>
      </c>
    </row>
    <row r="37" spans="1:6" s="15" customFormat="1" ht="24" customHeight="1" thickBot="1" thickTop="1">
      <c r="A37" s="622"/>
      <c r="B37" s="200" t="s">
        <v>29</v>
      </c>
      <c r="C37" s="201" t="s">
        <v>52</v>
      </c>
      <c r="D37" s="202">
        <v>32</v>
      </c>
      <c r="E37" s="202">
        <v>2</v>
      </c>
      <c r="F37" s="202">
        <f>SUM(D37:E37)</f>
        <v>34</v>
      </c>
    </row>
    <row r="38" spans="1:6" s="13" customFormat="1" ht="24" customHeight="1" thickBot="1" thickTop="1">
      <c r="A38" s="622"/>
      <c r="B38" s="621" t="s">
        <v>166</v>
      </c>
      <c r="C38" s="621"/>
      <c r="D38" s="204">
        <f>D37</f>
        <v>32</v>
      </c>
      <c r="E38" s="204">
        <f>E37</f>
        <v>2</v>
      </c>
      <c r="F38" s="204">
        <f>F37</f>
        <v>34</v>
      </c>
    </row>
    <row r="39" spans="1:6" s="15" customFormat="1" ht="24" customHeight="1" thickBot="1" thickTop="1">
      <c r="A39" s="622"/>
      <c r="B39" s="624" t="s">
        <v>167</v>
      </c>
      <c r="C39" s="624"/>
      <c r="D39" s="203">
        <f>D34+D36+D38</f>
        <v>60</v>
      </c>
      <c r="E39" s="203">
        <f>E34+E36+E38</f>
        <v>20</v>
      </c>
      <c r="F39" s="203">
        <f>F34+F36+F38</f>
        <v>80</v>
      </c>
    </row>
    <row r="40" spans="1:6" s="13" customFormat="1" ht="24" customHeight="1" thickBot="1" thickTop="1">
      <c r="A40" s="622" t="s">
        <v>139</v>
      </c>
      <c r="B40" s="200" t="s">
        <v>26</v>
      </c>
      <c r="C40" s="201" t="s">
        <v>125</v>
      </c>
      <c r="D40" s="202">
        <v>5</v>
      </c>
      <c r="E40" s="202">
        <v>0</v>
      </c>
      <c r="F40" s="202">
        <f>SUM(D40:E40)</f>
        <v>5</v>
      </c>
    </row>
    <row r="41" spans="1:6" s="15" customFormat="1" ht="24" customHeight="1" thickBot="1" thickTop="1">
      <c r="A41" s="622"/>
      <c r="B41" s="200" t="s">
        <v>27</v>
      </c>
      <c r="C41" s="201" t="s">
        <v>53</v>
      </c>
      <c r="D41" s="202">
        <v>21</v>
      </c>
      <c r="E41" s="202">
        <v>3</v>
      </c>
      <c r="F41" s="202">
        <f>SUM(D41:E41)</f>
        <v>24</v>
      </c>
    </row>
    <row r="42" spans="1:6" s="13" customFormat="1" ht="24" customHeight="1" thickBot="1" thickTop="1">
      <c r="A42" s="622"/>
      <c r="B42" s="624" t="s">
        <v>167</v>
      </c>
      <c r="C42" s="624"/>
      <c r="D42" s="203">
        <f>SUM(D40:D41)</f>
        <v>26</v>
      </c>
      <c r="E42" s="203">
        <f>SUM(E40:E41)</f>
        <v>3</v>
      </c>
      <c r="F42" s="203">
        <f>SUM(F40:F41)</f>
        <v>29</v>
      </c>
    </row>
    <row r="43" spans="1:6" s="13" customFormat="1" ht="24" customHeight="1" thickBot="1" thickTop="1">
      <c r="A43" s="622" t="s">
        <v>84</v>
      </c>
      <c r="B43" s="200" t="s">
        <v>26</v>
      </c>
      <c r="C43" s="201" t="s">
        <v>126</v>
      </c>
      <c r="D43" s="202">
        <v>3</v>
      </c>
      <c r="E43" s="202">
        <v>3</v>
      </c>
      <c r="F43" s="202">
        <f>SUM(D43:E43)</f>
        <v>6</v>
      </c>
    </row>
    <row r="44" spans="1:6" s="13" customFormat="1" ht="24" customHeight="1" thickBot="1" thickTop="1">
      <c r="A44" s="622"/>
      <c r="B44" s="200" t="s">
        <v>27</v>
      </c>
      <c r="C44" s="201" t="s">
        <v>84</v>
      </c>
      <c r="D44" s="202">
        <v>12</v>
      </c>
      <c r="E44" s="202">
        <v>6</v>
      </c>
      <c r="F44" s="202">
        <f>SUM(D44:E44)</f>
        <v>18</v>
      </c>
    </row>
    <row r="45" spans="1:6" s="15" customFormat="1" ht="24" customHeight="1" thickBot="1" thickTop="1">
      <c r="A45" s="622"/>
      <c r="B45" s="624" t="s">
        <v>167</v>
      </c>
      <c r="C45" s="624"/>
      <c r="D45" s="203">
        <f>SUM(D43:D44)</f>
        <v>15</v>
      </c>
      <c r="E45" s="203">
        <f>SUM(E43:E44)</f>
        <v>9</v>
      </c>
      <c r="F45" s="203">
        <f>SUM(F43:F44)</f>
        <v>24</v>
      </c>
    </row>
    <row r="46" spans="1:6" s="13" customFormat="1" ht="24" customHeight="1" thickBot="1" thickTop="1">
      <c r="A46" s="622" t="s">
        <v>19</v>
      </c>
      <c r="B46" s="200" t="s">
        <v>30</v>
      </c>
      <c r="C46" s="201" t="s">
        <v>171</v>
      </c>
      <c r="D46" s="202">
        <v>4</v>
      </c>
      <c r="E46" s="202">
        <v>16</v>
      </c>
      <c r="F46" s="202">
        <f>SUM(D46:E46)</f>
        <v>20</v>
      </c>
    </row>
    <row r="47" spans="1:6" s="13" customFormat="1" ht="24" customHeight="1" thickBot="1" thickTop="1">
      <c r="A47" s="622"/>
      <c r="B47" s="624" t="s">
        <v>167</v>
      </c>
      <c r="C47" s="624"/>
      <c r="D47" s="203">
        <f>SUM(D46)</f>
        <v>4</v>
      </c>
      <c r="E47" s="203">
        <f>SUM(E46)</f>
        <v>16</v>
      </c>
      <c r="F47" s="203">
        <f>SUM(F46)</f>
        <v>20</v>
      </c>
    </row>
    <row r="48" spans="1:6" s="15" customFormat="1" ht="24" customHeight="1" thickBot="1" thickTop="1">
      <c r="A48" s="622" t="s">
        <v>163</v>
      </c>
      <c r="B48" s="200" t="s">
        <v>30</v>
      </c>
      <c r="C48" s="201" t="s">
        <v>124</v>
      </c>
      <c r="D48" s="202">
        <v>0</v>
      </c>
      <c r="E48" s="202">
        <v>0</v>
      </c>
      <c r="F48" s="202">
        <v>0</v>
      </c>
    </row>
    <row r="49" spans="1:6" s="13" customFormat="1" ht="24" customHeight="1" thickBot="1" thickTop="1">
      <c r="A49" s="622"/>
      <c r="B49" s="624" t="s">
        <v>167</v>
      </c>
      <c r="C49" s="624"/>
      <c r="D49" s="203">
        <v>0</v>
      </c>
      <c r="E49" s="203">
        <v>0</v>
      </c>
      <c r="F49" s="203">
        <v>0</v>
      </c>
    </row>
    <row r="50" spans="1:6" s="13" customFormat="1" ht="24" customHeight="1" thickBot="1" thickTop="1">
      <c r="A50" s="622" t="s">
        <v>21</v>
      </c>
      <c r="B50" s="200" t="s">
        <v>26</v>
      </c>
      <c r="C50" s="201" t="s">
        <v>123</v>
      </c>
      <c r="D50" s="202">
        <v>1</v>
      </c>
      <c r="E50" s="202">
        <v>9</v>
      </c>
      <c r="F50" s="202">
        <f>SUM(D50:E50)</f>
        <v>10</v>
      </c>
    </row>
    <row r="51" spans="1:6" s="15" customFormat="1" ht="24" customHeight="1" thickBot="1" thickTop="1">
      <c r="A51" s="622"/>
      <c r="B51" s="200" t="s">
        <v>27</v>
      </c>
      <c r="C51" s="201" t="s">
        <v>21</v>
      </c>
      <c r="D51" s="202">
        <v>1</v>
      </c>
      <c r="E51" s="202">
        <v>42</v>
      </c>
      <c r="F51" s="202">
        <f>SUM(D51:E51)</f>
        <v>43</v>
      </c>
    </row>
    <row r="52" spans="1:6" s="13" customFormat="1" ht="24" customHeight="1" thickBot="1" thickTop="1">
      <c r="A52" s="622"/>
      <c r="B52" s="200" t="s">
        <v>28</v>
      </c>
      <c r="C52" s="201" t="s">
        <v>21</v>
      </c>
      <c r="D52" s="202">
        <v>2</v>
      </c>
      <c r="E52" s="202">
        <v>25</v>
      </c>
      <c r="F52" s="202">
        <f>SUM(D52:E52)</f>
        <v>27</v>
      </c>
    </row>
    <row r="53" spans="1:6" s="13" customFormat="1" ht="24" customHeight="1" thickBot="1" thickTop="1">
      <c r="A53" s="622"/>
      <c r="B53" s="624" t="s">
        <v>167</v>
      </c>
      <c r="C53" s="624"/>
      <c r="D53" s="203">
        <f>SUM(D50:D52)</f>
        <v>4</v>
      </c>
      <c r="E53" s="203">
        <f>SUM(E50:E52)</f>
        <v>76</v>
      </c>
      <c r="F53" s="203">
        <f>SUM(F50:F52)</f>
        <v>80</v>
      </c>
    </row>
    <row r="54" spans="1:6" s="13" customFormat="1" ht="24" customHeight="1" thickBot="1" thickTop="1">
      <c r="A54" s="622" t="s">
        <v>22</v>
      </c>
      <c r="B54" s="200" t="s">
        <v>26</v>
      </c>
      <c r="C54" s="201" t="s">
        <v>122</v>
      </c>
      <c r="D54" s="202">
        <v>1</v>
      </c>
      <c r="E54" s="202">
        <v>31</v>
      </c>
      <c r="F54" s="202">
        <f>SUM(D54:E54)</f>
        <v>32</v>
      </c>
    </row>
    <row r="55" spans="1:6" s="15" customFormat="1" ht="24" customHeight="1" thickBot="1" thickTop="1">
      <c r="A55" s="622"/>
      <c r="B55" s="624" t="s">
        <v>167</v>
      </c>
      <c r="C55" s="624"/>
      <c r="D55" s="203">
        <f>SUM(D54:D54)</f>
        <v>1</v>
      </c>
      <c r="E55" s="203">
        <f>SUM(E54:E54)</f>
        <v>31</v>
      </c>
      <c r="F55" s="203">
        <f>SUM(F54:F54)</f>
        <v>32</v>
      </c>
    </row>
    <row r="56" spans="1:6" s="13" customFormat="1" ht="24" customHeight="1" thickBot="1" thickTop="1">
      <c r="A56" s="622" t="s">
        <v>54</v>
      </c>
      <c r="B56" s="200" t="s">
        <v>26</v>
      </c>
      <c r="C56" s="201" t="s">
        <v>121</v>
      </c>
      <c r="D56" s="202">
        <v>0</v>
      </c>
      <c r="E56" s="202">
        <v>34</v>
      </c>
      <c r="F56" s="202">
        <f>SUM(D56:E56)</f>
        <v>34</v>
      </c>
    </row>
    <row r="57" spans="1:6" s="15" customFormat="1" ht="24" customHeight="1" thickBot="1" thickTop="1">
      <c r="A57" s="622"/>
      <c r="B57" s="624" t="s">
        <v>167</v>
      </c>
      <c r="C57" s="624"/>
      <c r="D57" s="203">
        <f>D56</f>
        <v>0</v>
      </c>
      <c r="E57" s="203">
        <f>SUM(E56)</f>
        <v>34</v>
      </c>
      <c r="F57" s="203">
        <f>SUM(F56)</f>
        <v>34</v>
      </c>
    </row>
    <row r="58" spans="1:6" s="13" customFormat="1" ht="24" customHeight="1" thickBot="1" thickTop="1">
      <c r="A58" s="622" t="s">
        <v>24</v>
      </c>
      <c r="B58" s="200" t="s">
        <v>26</v>
      </c>
      <c r="C58" s="201" t="s">
        <v>120</v>
      </c>
      <c r="D58" s="202">
        <v>8</v>
      </c>
      <c r="E58" s="202">
        <v>13</v>
      </c>
      <c r="F58" s="202">
        <f>SUM(D58:E58)</f>
        <v>21</v>
      </c>
    </row>
    <row r="59" spans="1:6" s="15" customFormat="1" ht="24" customHeight="1" thickBot="1" thickTop="1">
      <c r="A59" s="622"/>
      <c r="B59" s="200" t="s">
        <v>27</v>
      </c>
      <c r="C59" s="201" t="s">
        <v>55</v>
      </c>
      <c r="D59" s="202">
        <v>6</v>
      </c>
      <c r="E59" s="202">
        <v>25</v>
      </c>
      <c r="F59" s="202">
        <f>SUM(D59:E59)</f>
        <v>31</v>
      </c>
    </row>
    <row r="60" spans="1:6" s="15" customFormat="1" ht="24" customHeight="1" thickBot="1" thickTop="1">
      <c r="A60" s="622"/>
      <c r="B60" s="624" t="s">
        <v>167</v>
      </c>
      <c r="C60" s="624"/>
      <c r="D60" s="203">
        <f>SUM(D58:D59)</f>
        <v>14</v>
      </c>
      <c r="E60" s="203">
        <f>SUM(E58:E59)</f>
        <v>38</v>
      </c>
      <c r="F60" s="203">
        <f>SUM(F58:F59)</f>
        <v>52</v>
      </c>
    </row>
    <row r="61" spans="1:6" s="15" customFormat="1" ht="24" customHeight="1" thickBot="1" thickTop="1">
      <c r="A61" s="622" t="s">
        <v>32</v>
      </c>
      <c r="B61" s="200" t="s">
        <v>30</v>
      </c>
      <c r="C61" s="201" t="s">
        <v>172</v>
      </c>
      <c r="D61" s="202">
        <v>0</v>
      </c>
      <c r="E61" s="202">
        <v>0</v>
      </c>
      <c r="F61" s="202">
        <v>0</v>
      </c>
    </row>
    <row r="62" spans="1:6" s="15" customFormat="1" ht="24" customHeight="1" thickBot="1" thickTop="1">
      <c r="A62" s="622"/>
      <c r="B62" s="624" t="s">
        <v>167</v>
      </c>
      <c r="C62" s="624"/>
      <c r="D62" s="203">
        <f>D61</f>
        <v>0</v>
      </c>
      <c r="E62" s="203">
        <f>E61</f>
        <v>0</v>
      </c>
      <c r="F62" s="203">
        <f>F61</f>
        <v>0</v>
      </c>
    </row>
    <row r="63" spans="1:6" s="15" customFormat="1" ht="24" customHeight="1" thickBot="1" thickTop="1">
      <c r="A63" s="622" t="s">
        <v>160</v>
      </c>
      <c r="B63" s="200" t="s">
        <v>30</v>
      </c>
      <c r="C63" s="201" t="s">
        <v>113</v>
      </c>
      <c r="D63" s="202">
        <v>2</v>
      </c>
      <c r="E63" s="202">
        <v>8</v>
      </c>
      <c r="F63" s="202">
        <f>SUM(D63:E63)</f>
        <v>10</v>
      </c>
    </row>
    <row r="64" spans="1:6" s="13" customFormat="1" ht="24" customHeight="1" thickBot="1" thickTop="1">
      <c r="A64" s="622"/>
      <c r="B64" s="624" t="s">
        <v>167</v>
      </c>
      <c r="C64" s="624"/>
      <c r="D64" s="203">
        <f>SUM(D63)</f>
        <v>2</v>
      </c>
      <c r="E64" s="203">
        <f>SUM(E63)</f>
        <v>8</v>
      </c>
      <c r="F64" s="203">
        <f>SUM(F63)</f>
        <v>10</v>
      </c>
    </row>
    <row r="65" spans="1:6" s="13" customFormat="1" ht="24" customHeight="1" thickBot="1" thickTop="1">
      <c r="A65" s="622" t="s">
        <v>85</v>
      </c>
      <c r="B65" s="209" t="s">
        <v>30</v>
      </c>
      <c r="C65" s="210" t="s">
        <v>159</v>
      </c>
      <c r="D65" s="211">
        <v>4</v>
      </c>
      <c r="E65" s="211">
        <v>3</v>
      </c>
      <c r="F65" s="211">
        <f>SUM(D65:E65)</f>
        <v>7</v>
      </c>
    </row>
    <row r="66" spans="1:6" s="15" customFormat="1" ht="24" customHeight="1" thickBot="1" thickTop="1">
      <c r="A66" s="622"/>
      <c r="B66" s="624" t="s">
        <v>167</v>
      </c>
      <c r="C66" s="624"/>
      <c r="D66" s="203">
        <f>SUM(D65)</f>
        <v>4</v>
      </c>
      <c r="E66" s="203">
        <f>SUM(E65)</f>
        <v>3</v>
      </c>
      <c r="F66" s="203">
        <f>SUM(F65)</f>
        <v>7</v>
      </c>
    </row>
    <row r="67" spans="1:6" s="13" customFormat="1" ht="24" customHeight="1" thickBot="1" thickTop="1">
      <c r="A67" s="622" t="s">
        <v>161</v>
      </c>
      <c r="B67" s="200" t="s">
        <v>30</v>
      </c>
      <c r="C67" s="212" t="s">
        <v>173</v>
      </c>
      <c r="D67" s="202">
        <v>0</v>
      </c>
      <c r="E67" s="202">
        <v>8</v>
      </c>
      <c r="F67" s="202">
        <f>SUM(D67:E67)</f>
        <v>8</v>
      </c>
    </row>
    <row r="68" spans="1:6" s="13" customFormat="1" ht="24" customHeight="1" thickBot="1" thickTop="1">
      <c r="A68" s="622"/>
      <c r="B68" s="624" t="s">
        <v>167</v>
      </c>
      <c r="C68" s="624"/>
      <c r="D68" s="203">
        <f>D67</f>
        <v>0</v>
      </c>
      <c r="E68" s="203">
        <f>SUM(E67)</f>
        <v>8</v>
      </c>
      <c r="F68" s="203">
        <f>SUM(F67)</f>
        <v>8</v>
      </c>
    </row>
    <row r="69" spans="1:6" s="13" customFormat="1" ht="24" customHeight="1" thickBot="1" thickTop="1">
      <c r="A69" s="623" t="s">
        <v>131</v>
      </c>
      <c r="B69" s="623"/>
      <c r="C69" s="202" t="s">
        <v>56</v>
      </c>
      <c r="D69" s="213">
        <f>D9+D18+D20+D22+D29+D31+D39+D42+D45+D47+D49+D53+D55+D57+D60+D62+D64+D66+D68-D70</f>
        <v>403</v>
      </c>
      <c r="E69" s="213">
        <f>E9+E18+E20+E22+E29+E31+E39+E42+E45+E47+E49+E53+E55+E57+E60+E62+E64+E66+E68-E70</f>
        <v>235</v>
      </c>
      <c r="F69" s="213">
        <f>F9+F18+F20+F22+F29+F31+F39+F42+F45+F47+F49+F53+F55+F57+F60+F62+F64+F66+F68-F70</f>
        <v>638</v>
      </c>
    </row>
    <row r="70" spans="1:6" s="13" customFormat="1" ht="24" customHeight="1" thickBot="1" thickTop="1">
      <c r="A70" s="623"/>
      <c r="B70" s="623"/>
      <c r="C70" s="202" t="s">
        <v>57</v>
      </c>
      <c r="D70" s="213">
        <f>D8+D16+D25+D67+D63</f>
        <v>35</v>
      </c>
      <c r="E70" s="213">
        <f>E8+E16+E25+E67+E63</f>
        <v>16</v>
      </c>
      <c r="F70" s="213">
        <f>F8+F16+F25+F67+F63</f>
        <v>51</v>
      </c>
    </row>
    <row r="71" spans="1:6" ht="24" customHeight="1" thickBot="1" thickTop="1">
      <c r="A71" s="619" t="s">
        <v>209</v>
      </c>
      <c r="B71" s="620"/>
      <c r="C71" s="198" t="s">
        <v>4</v>
      </c>
      <c r="D71" s="198">
        <f>SUM(D69:D70)</f>
        <v>438</v>
      </c>
      <c r="E71" s="198">
        <f>SUM(E70,E69)</f>
        <v>251</v>
      </c>
      <c r="F71" s="198">
        <f>SUM(F69:F70)</f>
        <v>689</v>
      </c>
    </row>
    <row r="72" ht="24" customHeight="1" thickTop="1">
      <c r="A72" s="14"/>
    </row>
    <row r="73" ht="24" customHeight="1">
      <c r="A73" s="14"/>
    </row>
    <row r="74" ht="23.25">
      <c r="A74" s="4"/>
    </row>
  </sheetData>
  <sheetProtection/>
  <mergeCells count="50">
    <mergeCell ref="A1:F1"/>
    <mergeCell ref="A2:F2"/>
    <mergeCell ref="B57:C57"/>
    <mergeCell ref="B55:C55"/>
    <mergeCell ref="B53:C53"/>
    <mergeCell ref="A5:A9"/>
    <mergeCell ref="A56:A57"/>
    <mergeCell ref="A19:A20"/>
    <mergeCell ref="A21:A22"/>
    <mergeCell ref="A30:A31"/>
    <mergeCell ref="B42:C42"/>
    <mergeCell ref="A40:A42"/>
    <mergeCell ref="A69:B70"/>
    <mergeCell ref="B9:C9"/>
    <mergeCell ref="B18:C18"/>
    <mergeCell ref="B20:C20"/>
    <mergeCell ref="B64:C64"/>
    <mergeCell ref="B60:C60"/>
    <mergeCell ref="B62:C62"/>
    <mergeCell ref="B22:C22"/>
    <mergeCell ref="B39:C39"/>
    <mergeCell ref="B31:C31"/>
    <mergeCell ref="B68:C68"/>
    <mergeCell ref="B66:C66"/>
    <mergeCell ref="B29:C29"/>
    <mergeCell ref="B49:C49"/>
    <mergeCell ref="B47:C47"/>
    <mergeCell ref="B45:C45"/>
    <mergeCell ref="A58:A60"/>
    <mergeCell ref="A61:A62"/>
    <mergeCell ref="B34:C34"/>
    <mergeCell ref="B36:C36"/>
    <mergeCell ref="B38:C38"/>
    <mergeCell ref="A32:A39"/>
    <mergeCell ref="A71:B71"/>
    <mergeCell ref="B12:C12"/>
    <mergeCell ref="B17:C17"/>
    <mergeCell ref="B26:C26"/>
    <mergeCell ref="B28:C28"/>
    <mergeCell ref="A23:A29"/>
    <mergeCell ref="B14:C14"/>
    <mergeCell ref="A10:A18"/>
    <mergeCell ref="A63:A64"/>
    <mergeCell ref="A65:A66"/>
    <mergeCell ref="A67:A68"/>
    <mergeCell ref="A43:A45"/>
    <mergeCell ref="A46:A47"/>
    <mergeCell ref="A48:A49"/>
    <mergeCell ref="A50:A53"/>
    <mergeCell ref="A54:A55"/>
  </mergeCells>
  <printOptions horizontalCentered="1"/>
  <pageMargins left="0.9448818897637796" right="0.7480314960629921" top="0.4724409448818898" bottom="0.984251968503937" header="0.2755905511811024" footer="0.7480314960629921"/>
  <pageSetup horizontalDpi="600" verticalDpi="600" orientation="portrait" paperSize="9" r:id="rId1"/>
  <rowBreaks count="2" manualBreakCount="2">
    <brk id="26" max="255" man="1"/>
    <brk id="4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23.25"/>
  <cols>
    <col min="1" max="1" width="30.421875" style="240" customWidth="1"/>
    <col min="2" max="2" width="11.7109375" style="240" customWidth="1"/>
    <col min="3" max="3" width="39.00390625" style="240" customWidth="1"/>
    <col min="4" max="4" width="12.00390625" style="398" customWidth="1"/>
    <col min="5" max="5" width="11.7109375" style="398" customWidth="1"/>
    <col min="6" max="6" width="15.140625" style="398" customWidth="1"/>
    <col min="7" max="16384" width="9.140625" style="240" customWidth="1"/>
  </cols>
  <sheetData>
    <row r="1" spans="1:6" ht="27.75">
      <c r="A1" s="525" t="s">
        <v>520</v>
      </c>
      <c r="B1" s="525"/>
      <c r="C1" s="525"/>
      <c r="D1" s="525"/>
      <c r="E1" s="525"/>
      <c r="F1" s="525"/>
    </row>
    <row r="2" spans="1:6" ht="27.75">
      <c r="A2" s="525" t="s">
        <v>519</v>
      </c>
      <c r="B2" s="525"/>
      <c r="C2" s="525"/>
      <c r="D2" s="525"/>
      <c r="E2" s="525"/>
      <c r="F2" s="525"/>
    </row>
    <row r="3" spans="1:6" ht="28.5" thickBot="1">
      <c r="A3" s="279"/>
      <c r="B3" s="277"/>
      <c r="C3" s="278"/>
      <c r="D3" s="431"/>
      <c r="E3" s="431"/>
      <c r="F3" s="434"/>
    </row>
    <row r="4" spans="1:6" ht="29.25" thickBot="1" thickTop="1">
      <c r="A4" s="275" t="s">
        <v>133</v>
      </c>
      <c r="B4" s="276" t="s">
        <v>0</v>
      </c>
      <c r="C4" s="275" t="s">
        <v>1</v>
      </c>
      <c r="D4" s="432" t="s">
        <v>2</v>
      </c>
      <c r="E4" s="432" t="s">
        <v>3</v>
      </c>
      <c r="F4" s="432" t="s">
        <v>4</v>
      </c>
    </row>
    <row r="5" spans="1:6" ht="25.5" thickBot="1" thickTop="1">
      <c r="A5" s="514" t="s">
        <v>134</v>
      </c>
      <c r="B5" s="245" t="s">
        <v>26</v>
      </c>
      <c r="C5" s="244" t="s">
        <v>129</v>
      </c>
      <c r="D5" s="377"/>
      <c r="E5" s="377"/>
      <c r="F5" s="377"/>
    </row>
    <row r="6" spans="1:6" ht="25.5" thickBot="1" thickTop="1">
      <c r="A6" s="515"/>
      <c r="B6" s="245" t="s">
        <v>27</v>
      </c>
      <c r="C6" s="244" t="s">
        <v>40</v>
      </c>
      <c r="D6" s="377"/>
      <c r="E6" s="377"/>
      <c r="F6" s="377"/>
    </row>
    <row r="7" spans="1:6" ht="25.5" thickBot="1" thickTop="1">
      <c r="A7" s="515"/>
      <c r="B7" s="245" t="s">
        <v>28</v>
      </c>
      <c r="C7" s="244" t="s">
        <v>40</v>
      </c>
      <c r="D7" s="377"/>
      <c r="E7" s="377"/>
      <c r="F7" s="377"/>
    </row>
    <row r="8" spans="1:6" ht="25.5" thickBot="1" thickTop="1">
      <c r="A8" s="515"/>
      <c r="B8" s="245" t="s">
        <v>29</v>
      </c>
      <c r="C8" s="244" t="s">
        <v>503</v>
      </c>
      <c r="D8" s="377"/>
      <c r="E8" s="377"/>
      <c r="F8" s="377"/>
    </row>
    <row r="9" spans="1:6" ht="25.5" thickBot="1" thickTop="1">
      <c r="A9" s="516"/>
      <c r="B9" s="628" t="s">
        <v>167</v>
      </c>
      <c r="C9" s="629"/>
      <c r="D9" s="430"/>
      <c r="E9" s="430"/>
      <c r="F9" s="430"/>
    </row>
    <row r="10" spans="1:6" ht="25.5" thickBot="1" thickTop="1">
      <c r="A10" s="514" t="s">
        <v>91</v>
      </c>
      <c r="B10" s="245" t="s">
        <v>26</v>
      </c>
      <c r="C10" s="261" t="s">
        <v>252</v>
      </c>
      <c r="D10" s="377"/>
      <c r="E10" s="377"/>
      <c r="F10" s="377"/>
    </row>
    <row r="11" spans="1:6" ht="25.5" thickBot="1" thickTop="1">
      <c r="A11" s="515"/>
      <c r="B11" s="245" t="s">
        <v>27</v>
      </c>
      <c r="C11" s="261" t="s">
        <v>252</v>
      </c>
      <c r="D11" s="377"/>
      <c r="E11" s="377"/>
      <c r="F11" s="377"/>
    </row>
    <row r="12" spans="1:6" ht="25.5" thickBot="1" thickTop="1">
      <c r="A12" s="515"/>
      <c r="B12" s="245" t="s">
        <v>28</v>
      </c>
      <c r="C12" s="261" t="s">
        <v>12</v>
      </c>
      <c r="D12" s="377"/>
      <c r="E12" s="377"/>
      <c r="F12" s="377"/>
    </row>
    <row r="13" spans="1:6" ht="25.5" thickBot="1" thickTop="1">
      <c r="A13" s="515"/>
      <c r="B13" s="245" t="s">
        <v>29</v>
      </c>
      <c r="C13" s="261" t="s">
        <v>44</v>
      </c>
      <c r="D13" s="377"/>
      <c r="E13" s="377"/>
      <c r="F13" s="377"/>
    </row>
    <row r="14" spans="1:6" ht="25.5" thickBot="1" thickTop="1">
      <c r="A14" s="515"/>
      <c r="B14" s="245" t="s">
        <v>106</v>
      </c>
      <c r="C14" s="261" t="s">
        <v>251</v>
      </c>
      <c r="D14" s="377"/>
      <c r="E14" s="377"/>
      <c r="F14" s="377"/>
    </row>
    <row r="15" spans="1:6" ht="25.5" thickBot="1" thickTop="1">
      <c r="A15" s="516"/>
      <c r="B15" s="628" t="s">
        <v>167</v>
      </c>
      <c r="C15" s="629"/>
      <c r="D15" s="430"/>
      <c r="E15" s="430"/>
      <c r="F15" s="430"/>
    </row>
    <row r="16" spans="1:6" ht="25.5" thickBot="1" thickTop="1">
      <c r="A16" s="514" t="s">
        <v>13</v>
      </c>
      <c r="B16" s="245" t="s">
        <v>26</v>
      </c>
      <c r="C16" s="244" t="s">
        <v>178</v>
      </c>
      <c r="D16" s="377"/>
      <c r="E16" s="377"/>
      <c r="F16" s="377"/>
    </row>
    <row r="17" spans="1:6" ht="24.75" customHeight="1" thickBot="1" thickTop="1">
      <c r="A17" s="516"/>
      <c r="B17" s="628" t="s">
        <v>167</v>
      </c>
      <c r="C17" s="629"/>
      <c r="D17" s="430"/>
      <c r="E17" s="430"/>
      <c r="F17" s="430"/>
    </row>
    <row r="18" spans="1:6" ht="25.5" thickBot="1" thickTop="1">
      <c r="A18" s="514" t="s">
        <v>151</v>
      </c>
      <c r="B18" s="245">
        <v>2</v>
      </c>
      <c r="C18" s="246" t="s">
        <v>87</v>
      </c>
      <c r="D18" s="377"/>
      <c r="E18" s="377"/>
      <c r="F18" s="377"/>
    </row>
    <row r="19" spans="1:6" ht="25.5" thickBot="1" thickTop="1">
      <c r="A19" s="516"/>
      <c r="B19" s="628" t="s">
        <v>167</v>
      </c>
      <c r="C19" s="629"/>
      <c r="D19" s="430"/>
      <c r="E19" s="430"/>
      <c r="F19" s="430"/>
    </row>
    <row r="20" spans="1:6" ht="25.5" thickBot="1" thickTop="1">
      <c r="A20" s="514" t="s">
        <v>92</v>
      </c>
      <c r="B20" s="245" t="s">
        <v>26</v>
      </c>
      <c r="C20" s="244" t="s">
        <v>177</v>
      </c>
      <c r="D20" s="377"/>
      <c r="E20" s="377"/>
      <c r="F20" s="377"/>
    </row>
    <row r="21" spans="1:6" ht="25.5" thickBot="1" thickTop="1">
      <c r="A21" s="515"/>
      <c r="B21" s="245" t="s">
        <v>27</v>
      </c>
      <c r="C21" s="244" t="s">
        <v>46</v>
      </c>
      <c r="D21" s="377"/>
      <c r="E21" s="377"/>
      <c r="F21" s="377"/>
    </row>
    <row r="22" spans="1:6" ht="25.5" thickBot="1" thickTop="1">
      <c r="A22" s="516"/>
      <c r="B22" s="628" t="s">
        <v>167</v>
      </c>
      <c r="C22" s="629"/>
      <c r="D22" s="430"/>
      <c r="E22" s="430"/>
      <c r="F22" s="430"/>
    </row>
    <row r="23" spans="1:6" ht="25.5" thickBot="1" thickTop="1">
      <c r="A23" s="514" t="s">
        <v>15</v>
      </c>
      <c r="B23" s="245" t="s">
        <v>26</v>
      </c>
      <c r="C23" s="261" t="s">
        <v>248</v>
      </c>
      <c r="D23" s="377"/>
      <c r="E23" s="377"/>
      <c r="F23" s="377"/>
    </row>
    <row r="24" spans="1:6" ht="25.5" thickBot="1" thickTop="1">
      <c r="A24" s="515"/>
      <c r="B24" s="245" t="s">
        <v>27</v>
      </c>
      <c r="C24" s="261" t="s">
        <v>248</v>
      </c>
      <c r="D24" s="377"/>
      <c r="E24" s="377"/>
      <c r="F24" s="377"/>
    </row>
    <row r="25" spans="1:6" ht="24.75" customHeight="1" thickBot="1" thickTop="1">
      <c r="A25" s="515"/>
      <c r="B25" s="245" t="s">
        <v>28</v>
      </c>
      <c r="C25" s="261" t="s">
        <v>15</v>
      </c>
      <c r="D25" s="377"/>
      <c r="E25" s="377"/>
      <c r="F25" s="377"/>
    </row>
    <row r="26" spans="1:6" ht="24.75" customHeight="1" thickBot="1" thickTop="1">
      <c r="A26" s="515"/>
      <c r="B26" s="245" t="s">
        <v>29</v>
      </c>
      <c r="C26" s="261" t="s">
        <v>250</v>
      </c>
      <c r="D26" s="377"/>
      <c r="E26" s="377"/>
      <c r="F26" s="377"/>
    </row>
    <row r="27" spans="1:6" ht="24.75" customHeight="1" thickBot="1" thickTop="1">
      <c r="A27" s="515"/>
      <c r="B27" s="245" t="s">
        <v>106</v>
      </c>
      <c r="C27" s="261" t="s">
        <v>249</v>
      </c>
      <c r="D27" s="377"/>
      <c r="E27" s="377"/>
      <c r="F27" s="377"/>
    </row>
    <row r="28" spans="1:6" ht="24.75" customHeight="1" thickBot="1" thickTop="1">
      <c r="A28" s="516"/>
      <c r="B28" s="628" t="s">
        <v>167</v>
      </c>
      <c r="C28" s="629"/>
      <c r="D28" s="430"/>
      <c r="E28" s="430"/>
      <c r="F28" s="430"/>
    </row>
    <row r="29" spans="1:6" ht="24.75" customHeight="1" thickBot="1" thickTop="1">
      <c r="A29" s="514" t="s">
        <v>16</v>
      </c>
      <c r="B29" s="245" t="s">
        <v>26</v>
      </c>
      <c r="C29" s="244" t="s">
        <v>488</v>
      </c>
      <c r="D29" s="377"/>
      <c r="E29" s="377"/>
      <c r="F29" s="377"/>
    </row>
    <row r="30" spans="1:6" ht="24.75" customHeight="1" thickBot="1" thickTop="1">
      <c r="A30" s="515"/>
      <c r="B30" s="245" t="s">
        <v>27</v>
      </c>
      <c r="C30" s="244" t="s">
        <v>51</v>
      </c>
      <c r="D30" s="377"/>
      <c r="E30" s="377"/>
      <c r="F30" s="377"/>
    </row>
    <row r="31" spans="1:6" ht="24.75" customHeight="1" thickBot="1" thickTop="1">
      <c r="A31" s="515"/>
      <c r="B31" s="245" t="s">
        <v>28</v>
      </c>
      <c r="C31" s="244" t="s">
        <v>52</v>
      </c>
      <c r="D31" s="377"/>
      <c r="E31" s="377"/>
      <c r="F31" s="377"/>
    </row>
    <row r="32" spans="1:6" ht="24.75" customHeight="1" thickBot="1" thickTop="1">
      <c r="A32" s="516"/>
      <c r="B32" s="628" t="s">
        <v>167</v>
      </c>
      <c r="C32" s="629"/>
      <c r="D32" s="430"/>
      <c r="E32" s="430"/>
      <c r="F32" s="430"/>
    </row>
    <row r="33" spans="1:6" ht="24.75" customHeight="1" thickBot="1" thickTop="1">
      <c r="A33" s="514" t="s">
        <v>17</v>
      </c>
      <c r="B33" s="245" t="s">
        <v>26</v>
      </c>
      <c r="C33" s="244" t="s">
        <v>125</v>
      </c>
      <c r="D33" s="377"/>
      <c r="E33" s="377"/>
      <c r="F33" s="377"/>
    </row>
    <row r="34" spans="1:6" ht="25.5" thickBot="1" thickTop="1">
      <c r="A34" s="515"/>
      <c r="B34" s="245" t="s">
        <v>27</v>
      </c>
      <c r="C34" s="244" t="s">
        <v>53</v>
      </c>
      <c r="D34" s="377"/>
      <c r="E34" s="377"/>
      <c r="F34" s="377"/>
    </row>
    <row r="35" spans="1:6" ht="25.5" thickBot="1" thickTop="1">
      <c r="A35" s="516"/>
      <c r="B35" s="628" t="s">
        <v>167</v>
      </c>
      <c r="C35" s="629"/>
      <c r="D35" s="430"/>
      <c r="E35" s="430"/>
      <c r="F35" s="430"/>
    </row>
    <row r="36" spans="1:6" ht="25.5" thickBot="1" thickTop="1">
      <c r="A36" s="514" t="s">
        <v>84</v>
      </c>
      <c r="B36" s="245" t="s">
        <v>26</v>
      </c>
      <c r="C36" s="244" t="s">
        <v>175</v>
      </c>
      <c r="D36" s="377"/>
      <c r="E36" s="377"/>
      <c r="F36" s="377"/>
    </row>
    <row r="37" spans="1:6" ht="25.5" thickBot="1" thickTop="1">
      <c r="A37" s="515"/>
      <c r="B37" s="245" t="s">
        <v>27</v>
      </c>
      <c r="C37" s="244" t="s">
        <v>242</v>
      </c>
      <c r="D37" s="377"/>
      <c r="E37" s="377"/>
      <c r="F37" s="377"/>
    </row>
    <row r="38" spans="1:6" ht="24.75" customHeight="1" thickBot="1" thickTop="1">
      <c r="A38" s="516"/>
      <c r="B38" s="628" t="s">
        <v>167</v>
      </c>
      <c r="C38" s="629"/>
      <c r="D38" s="430"/>
      <c r="E38" s="430"/>
      <c r="F38" s="430"/>
    </row>
    <row r="39" spans="1:6" ht="24.75" customHeight="1" thickBot="1" thickTop="1">
      <c r="A39" s="514" t="s">
        <v>21</v>
      </c>
      <c r="B39" s="245" t="s">
        <v>26</v>
      </c>
      <c r="C39" s="244" t="s">
        <v>123</v>
      </c>
      <c r="D39" s="377"/>
      <c r="E39" s="377"/>
      <c r="F39" s="377"/>
    </row>
    <row r="40" spans="1:6" ht="22.5" customHeight="1" hidden="1" thickBot="1" thickTop="1">
      <c r="A40" s="515"/>
      <c r="B40" s="628" t="s">
        <v>167</v>
      </c>
      <c r="C40" s="629"/>
      <c r="D40" s="430"/>
      <c r="E40" s="430"/>
      <c r="F40" s="377"/>
    </row>
    <row r="41" spans="1:6" ht="22.5" customHeight="1" hidden="1" thickBot="1" thickTop="1">
      <c r="A41" s="515"/>
      <c r="B41" s="245" t="s">
        <v>26</v>
      </c>
      <c r="C41" s="244" t="s">
        <v>123</v>
      </c>
      <c r="D41" s="377"/>
      <c r="E41" s="377"/>
      <c r="F41" s="377"/>
    </row>
    <row r="42" spans="1:6" ht="24.75" customHeight="1" thickBot="1" thickTop="1">
      <c r="A42" s="515"/>
      <c r="B42" s="245" t="s">
        <v>27</v>
      </c>
      <c r="C42" s="244" t="s">
        <v>21</v>
      </c>
      <c r="D42" s="377"/>
      <c r="E42" s="377"/>
      <c r="F42" s="377"/>
    </row>
    <row r="43" spans="1:6" ht="24.75" customHeight="1" thickBot="1" thickTop="1">
      <c r="A43" s="515"/>
      <c r="B43" s="245" t="s">
        <v>28</v>
      </c>
      <c r="C43" s="244" t="s">
        <v>21</v>
      </c>
      <c r="D43" s="377"/>
      <c r="E43" s="377"/>
      <c r="F43" s="377"/>
    </row>
    <row r="44" spans="1:6" ht="24.75" customHeight="1" thickBot="1" thickTop="1">
      <c r="A44" s="516"/>
      <c r="B44" s="628" t="s">
        <v>167</v>
      </c>
      <c r="C44" s="629"/>
      <c r="D44" s="430"/>
      <c r="E44" s="430"/>
      <c r="F44" s="430"/>
    </row>
    <row r="45" spans="1:6" ht="24.75" customHeight="1" thickBot="1" thickTop="1">
      <c r="A45" s="514" t="s">
        <v>54</v>
      </c>
      <c r="B45" s="245" t="s">
        <v>26</v>
      </c>
      <c r="C45" s="244" t="s">
        <v>112</v>
      </c>
      <c r="D45" s="377"/>
      <c r="E45" s="377"/>
      <c r="F45" s="377"/>
    </row>
    <row r="46" spans="1:6" ht="25.5" thickBot="1" thickTop="1">
      <c r="A46" s="515"/>
      <c r="B46" s="245" t="s">
        <v>27</v>
      </c>
      <c r="C46" s="244" t="s">
        <v>233</v>
      </c>
      <c r="D46" s="377"/>
      <c r="E46" s="377"/>
      <c r="F46" s="377"/>
    </row>
    <row r="47" spans="1:6" ht="24.75" customHeight="1" thickBot="1" thickTop="1">
      <c r="A47" s="516"/>
      <c r="B47" s="628" t="s">
        <v>167</v>
      </c>
      <c r="C47" s="629"/>
      <c r="D47" s="430"/>
      <c r="E47" s="430"/>
      <c r="F47" s="430"/>
    </row>
    <row r="48" spans="1:6" ht="24.75" customHeight="1" thickBot="1" thickTop="1">
      <c r="A48" s="514" t="s">
        <v>22</v>
      </c>
      <c r="B48" s="245" t="s">
        <v>26</v>
      </c>
      <c r="C48" s="244" t="s">
        <v>122</v>
      </c>
      <c r="D48" s="377"/>
      <c r="E48" s="377"/>
      <c r="F48" s="377"/>
    </row>
    <row r="49" spans="1:6" ht="25.5" thickBot="1" thickTop="1">
      <c r="A49" s="515"/>
      <c r="B49" s="245" t="s">
        <v>27</v>
      </c>
      <c r="C49" s="244" t="s">
        <v>234</v>
      </c>
      <c r="D49" s="377"/>
      <c r="E49" s="377"/>
      <c r="F49" s="377"/>
    </row>
    <row r="50" spans="1:6" ht="25.5" thickBot="1" thickTop="1">
      <c r="A50" s="516"/>
      <c r="B50" s="628" t="s">
        <v>167</v>
      </c>
      <c r="C50" s="629"/>
      <c r="D50" s="430"/>
      <c r="E50" s="430"/>
      <c r="F50" s="430"/>
    </row>
    <row r="51" spans="1:6" ht="24.75" customHeight="1" thickBot="1" thickTop="1">
      <c r="A51" s="514" t="s">
        <v>24</v>
      </c>
      <c r="B51" s="245" t="s">
        <v>26</v>
      </c>
      <c r="C51" s="244" t="s">
        <v>114</v>
      </c>
      <c r="D51" s="377"/>
      <c r="E51" s="377"/>
      <c r="F51" s="377"/>
    </row>
    <row r="52" spans="1:6" ht="24.75" customHeight="1" thickBot="1" thickTop="1">
      <c r="A52" s="515"/>
      <c r="B52" s="245" t="s">
        <v>27</v>
      </c>
      <c r="C52" s="244" t="s">
        <v>55</v>
      </c>
      <c r="D52" s="377"/>
      <c r="E52" s="377"/>
      <c r="F52" s="377"/>
    </row>
    <row r="53" spans="1:6" ht="24.75" customHeight="1" thickBot="1" thickTop="1">
      <c r="A53" s="515"/>
      <c r="B53" s="245" t="s">
        <v>28</v>
      </c>
      <c r="C53" s="244" t="s">
        <v>55</v>
      </c>
      <c r="D53" s="377"/>
      <c r="E53" s="377"/>
      <c r="F53" s="377"/>
    </row>
    <row r="54" spans="1:6" ht="24.75" customHeight="1" thickBot="1" thickTop="1">
      <c r="A54" s="516"/>
      <c r="B54" s="628" t="s">
        <v>167</v>
      </c>
      <c r="C54" s="629"/>
      <c r="D54" s="430"/>
      <c r="E54" s="430"/>
      <c r="F54" s="430"/>
    </row>
    <row r="55" spans="1:6" ht="25.5" thickBot="1" thickTop="1">
      <c r="A55" s="514" t="s">
        <v>160</v>
      </c>
      <c r="B55" s="245">
        <v>2</v>
      </c>
      <c r="C55" s="244" t="s">
        <v>113</v>
      </c>
      <c r="D55" s="377"/>
      <c r="E55" s="377"/>
      <c r="F55" s="377"/>
    </row>
    <row r="56" spans="1:6" ht="25.5" thickBot="1" thickTop="1">
      <c r="A56" s="516"/>
      <c r="B56" s="628" t="s">
        <v>167</v>
      </c>
      <c r="C56" s="629"/>
      <c r="D56" s="430"/>
      <c r="E56" s="430"/>
      <c r="F56" s="430"/>
    </row>
    <row r="57" spans="1:6" ht="25.5" thickBot="1" thickTop="1">
      <c r="A57" s="535" t="s">
        <v>80</v>
      </c>
      <c r="B57" s="262" t="s">
        <v>30</v>
      </c>
      <c r="C57" s="282" t="s">
        <v>220</v>
      </c>
      <c r="D57" s="390"/>
      <c r="E57" s="390"/>
      <c r="F57" s="390"/>
    </row>
    <row r="58" spans="1:6" ht="25.5" thickBot="1" thickTop="1">
      <c r="A58" s="537"/>
      <c r="B58" s="628" t="s">
        <v>167</v>
      </c>
      <c r="C58" s="629"/>
      <c r="D58" s="430"/>
      <c r="E58" s="430"/>
      <c r="F58" s="430"/>
    </row>
    <row r="59" spans="1:6" ht="25.5" thickBot="1" thickTop="1">
      <c r="A59" s="626" t="s">
        <v>79</v>
      </c>
      <c r="B59" s="245">
        <v>2</v>
      </c>
      <c r="C59" s="244" t="s">
        <v>243</v>
      </c>
      <c r="D59" s="377"/>
      <c r="E59" s="377"/>
      <c r="F59" s="377"/>
    </row>
    <row r="60" spans="1:6" ht="25.5" thickBot="1" thickTop="1">
      <c r="A60" s="627"/>
      <c r="B60" s="628" t="s">
        <v>167</v>
      </c>
      <c r="C60" s="629"/>
      <c r="D60" s="430"/>
      <c r="E60" s="430"/>
      <c r="F60" s="430"/>
    </row>
    <row r="61" spans="1:6" s="296" customFormat="1" ht="25.5" thickBot="1" thickTop="1">
      <c r="A61" s="626" t="s">
        <v>142</v>
      </c>
      <c r="B61" s="245">
        <v>2</v>
      </c>
      <c r="C61" s="244" t="s">
        <v>215</v>
      </c>
      <c r="D61" s="377"/>
      <c r="E61" s="377"/>
      <c r="F61" s="377"/>
    </row>
    <row r="62" spans="1:6" s="296" customFormat="1" ht="25.5" thickBot="1" thickTop="1">
      <c r="A62" s="627"/>
      <c r="B62" s="628" t="s">
        <v>167</v>
      </c>
      <c r="C62" s="629"/>
      <c r="D62" s="430"/>
      <c r="E62" s="430"/>
      <c r="F62" s="430"/>
    </row>
    <row r="63" spans="1:6" ht="25.5" thickBot="1" thickTop="1">
      <c r="A63" s="626" t="s">
        <v>19</v>
      </c>
      <c r="B63" s="245" t="s">
        <v>26</v>
      </c>
      <c r="C63" s="244" t="s">
        <v>171</v>
      </c>
      <c r="D63" s="377"/>
      <c r="E63" s="377"/>
      <c r="F63" s="377"/>
    </row>
    <row r="64" spans="1:6" ht="25.5" thickBot="1" thickTop="1">
      <c r="A64" s="630"/>
      <c r="B64" s="245" t="s">
        <v>27</v>
      </c>
      <c r="C64" s="244" t="s">
        <v>116</v>
      </c>
      <c r="D64" s="377"/>
      <c r="E64" s="377"/>
      <c r="F64" s="377"/>
    </row>
    <row r="65" spans="1:6" ht="22.5" customHeight="1" thickBot="1" thickTop="1">
      <c r="A65" s="627"/>
      <c r="B65" s="628" t="s">
        <v>167</v>
      </c>
      <c r="C65" s="629"/>
      <c r="D65" s="430"/>
      <c r="E65" s="430"/>
      <c r="F65" s="430"/>
    </row>
    <row r="66" spans="1:6" ht="22.5" customHeight="1" thickBot="1" thickTop="1">
      <c r="A66" s="626" t="s">
        <v>105</v>
      </c>
      <c r="B66" s="245" t="s">
        <v>26</v>
      </c>
      <c r="C66" s="246" t="s">
        <v>504</v>
      </c>
      <c r="D66" s="377"/>
      <c r="E66" s="377"/>
      <c r="F66" s="377"/>
    </row>
    <row r="67" spans="1:6" ht="22.5" customHeight="1" thickBot="1" thickTop="1">
      <c r="A67" s="627"/>
      <c r="B67" s="628" t="s">
        <v>167</v>
      </c>
      <c r="C67" s="629"/>
      <c r="D67" s="430"/>
      <c r="E67" s="430"/>
      <c r="F67" s="430"/>
    </row>
    <row r="68" spans="1:6" ht="22.5" customHeight="1" thickBot="1" thickTop="1">
      <c r="A68" s="521" t="s">
        <v>131</v>
      </c>
      <c r="B68" s="522"/>
      <c r="C68" s="243" t="s">
        <v>56</v>
      </c>
      <c r="D68" s="369"/>
      <c r="E68" s="369"/>
      <c r="F68" s="369"/>
    </row>
    <row r="69" spans="1:6" ht="22.5" customHeight="1" thickBot="1" thickTop="1">
      <c r="A69" s="523"/>
      <c r="B69" s="524"/>
      <c r="C69" s="243" t="s">
        <v>57</v>
      </c>
      <c r="D69" s="369"/>
      <c r="E69" s="369"/>
      <c r="F69" s="369"/>
    </row>
    <row r="70" spans="1:6" ht="22.5" customHeight="1" thickBot="1" thickTop="1">
      <c r="A70" s="273" t="s">
        <v>230</v>
      </c>
      <c r="B70" s="274" t="s">
        <v>232</v>
      </c>
      <c r="C70" s="273" t="s">
        <v>4</v>
      </c>
      <c r="D70" s="433"/>
      <c r="E70" s="433"/>
      <c r="F70" s="433"/>
    </row>
    <row r="71" ht="24.75" customHeight="1" thickTop="1"/>
    <row r="72" ht="24.75" customHeight="1"/>
  </sheetData>
  <sheetProtection/>
  <mergeCells count="42">
    <mergeCell ref="A68:B69"/>
    <mergeCell ref="A61:A62"/>
    <mergeCell ref="B62:C62"/>
    <mergeCell ref="A33:A35"/>
    <mergeCell ref="A45:A47"/>
    <mergeCell ref="B35:C35"/>
    <mergeCell ref="B38:C38"/>
    <mergeCell ref="B65:C65"/>
    <mergeCell ref="B40:C40"/>
    <mergeCell ref="B44:C44"/>
    <mergeCell ref="B50:C50"/>
    <mergeCell ref="B47:C47"/>
    <mergeCell ref="B54:C54"/>
    <mergeCell ref="A48:A50"/>
    <mergeCell ref="A36:A38"/>
    <mergeCell ref="A39:A44"/>
    <mergeCell ref="A1:F1"/>
    <mergeCell ref="A2:F2"/>
    <mergeCell ref="A5:A9"/>
    <mergeCell ref="B9:C9"/>
    <mergeCell ref="A10:A15"/>
    <mergeCell ref="B15:C15"/>
    <mergeCell ref="B32:C32"/>
    <mergeCell ref="B17:C17"/>
    <mergeCell ref="A20:A22"/>
    <mergeCell ref="B22:C22"/>
    <mergeCell ref="B28:C28"/>
    <mergeCell ref="A18:A19"/>
    <mergeCell ref="B19:C19"/>
    <mergeCell ref="A23:A28"/>
    <mergeCell ref="A29:A32"/>
    <mergeCell ref="A16:A17"/>
    <mergeCell ref="A51:A54"/>
    <mergeCell ref="A66:A67"/>
    <mergeCell ref="B60:C60"/>
    <mergeCell ref="B56:C56"/>
    <mergeCell ref="B67:C67"/>
    <mergeCell ref="A55:A56"/>
    <mergeCell ref="A59:A60"/>
    <mergeCell ref="A63:A65"/>
    <mergeCell ref="A57:A58"/>
    <mergeCell ref="B58:C58"/>
  </mergeCells>
  <printOptions/>
  <pageMargins left="0.86" right="0.7086614173228347" top="0.33" bottom="0.48" header="0.17" footer="0.31496062992125984"/>
  <pageSetup horizontalDpi="300" verticalDpi="300" orientation="portrait" paperSize="9" scale="73" r:id="rId1"/>
  <rowBreaks count="1" manualBreakCount="1">
    <brk id="44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SheetLayoutView="100" zoomScalePageLayoutView="0" workbookViewId="0" topLeftCell="A1">
      <selection activeCell="A19" sqref="A19"/>
    </sheetView>
  </sheetViews>
  <sheetFormatPr defaultColWidth="9.140625" defaultRowHeight="23.25"/>
  <cols>
    <col min="1" max="1" width="27.140625" style="0" customWidth="1"/>
    <col min="2" max="2" width="40.140625" style="0" customWidth="1"/>
    <col min="3" max="3" width="8.421875" style="442" customWidth="1"/>
    <col min="4" max="4" width="8.7109375" style="442" customWidth="1"/>
    <col min="5" max="5" width="15.7109375" style="442" customWidth="1"/>
    <col min="6" max="16384" width="9.140625" style="186" customWidth="1"/>
  </cols>
  <sheetData>
    <row r="1" spans="1:5" s="13" customFormat="1" ht="27.75">
      <c r="A1" s="597" t="s">
        <v>521</v>
      </c>
      <c r="B1" s="597"/>
      <c r="C1" s="597"/>
      <c r="D1" s="597"/>
      <c r="E1" s="597"/>
    </row>
    <row r="2" spans="1:5" s="13" customFormat="1" ht="27.75">
      <c r="A2" s="597" t="s">
        <v>522</v>
      </c>
      <c r="B2" s="597"/>
      <c r="C2" s="597"/>
      <c r="D2" s="597"/>
      <c r="E2" s="597"/>
    </row>
    <row r="3" spans="1:5" s="13" customFormat="1" ht="35.25" customHeight="1" thickBot="1">
      <c r="A3" s="17"/>
      <c r="B3" s="17"/>
      <c r="C3" s="435"/>
      <c r="D3" s="435"/>
      <c r="E3" s="435"/>
    </row>
    <row r="4" spans="1:5" s="13" customFormat="1" ht="25.5" thickBot="1" thickTop="1">
      <c r="A4" s="284" t="s">
        <v>133</v>
      </c>
      <c r="B4" s="284" t="s">
        <v>1</v>
      </c>
      <c r="C4" s="436" t="s">
        <v>2</v>
      </c>
      <c r="D4" s="436" t="s">
        <v>3</v>
      </c>
      <c r="E4" s="436" t="s">
        <v>4</v>
      </c>
    </row>
    <row r="5" spans="1:5" s="13" customFormat="1" ht="25.5" thickBot="1" thickTop="1">
      <c r="A5" s="313" t="s">
        <v>134</v>
      </c>
      <c r="B5" s="443" t="s">
        <v>40</v>
      </c>
      <c r="C5" s="444"/>
      <c r="D5" s="444"/>
      <c r="E5" s="444"/>
    </row>
    <row r="6" spans="1:5" s="13" customFormat="1" ht="25.5" thickBot="1" thickTop="1">
      <c r="A6" s="598" t="s">
        <v>91</v>
      </c>
      <c r="B6" s="407" t="s">
        <v>44</v>
      </c>
      <c r="C6" s="406"/>
      <c r="D6" s="406"/>
      <c r="E6" s="406"/>
    </row>
    <row r="7" spans="1:5" s="13" customFormat="1" ht="25.5" thickBot="1" thickTop="1">
      <c r="A7" s="599"/>
      <c r="B7" s="407" t="s">
        <v>251</v>
      </c>
      <c r="C7" s="406"/>
      <c r="D7" s="406"/>
      <c r="E7" s="406"/>
    </row>
    <row r="8" spans="1:5" s="13" customFormat="1" ht="25.5" thickBot="1" thickTop="1">
      <c r="A8" s="632" t="s">
        <v>92</v>
      </c>
      <c r="B8" s="443" t="s">
        <v>177</v>
      </c>
      <c r="C8" s="444"/>
      <c r="D8" s="444"/>
      <c r="E8" s="444"/>
    </row>
    <row r="9" spans="1:5" s="13" customFormat="1" ht="25.5" thickBot="1" thickTop="1">
      <c r="A9" s="633"/>
      <c r="B9" s="443" t="s">
        <v>46</v>
      </c>
      <c r="C9" s="444"/>
      <c r="D9" s="444"/>
      <c r="E9" s="444"/>
    </row>
    <row r="10" spans="1:5" s="13" customFormat="1" ht="25.5" thickBot="1" thickTop="1">
      <c r="A10" s="598" t="s">
        <v>15</v>
      </c>
      <c r="B10" s="407" t="s">
        <v>179</v>
      </c>
      <c r="C10" s="406"/>
      <c r="D10" s="406"/>
      <c r="E10" s="406"/>
    </row>
    <row r="11" spans="1:5" s="13" customFormat="1" ht="25.5" thickBot="1" thickTop="1">
      <c r="A11" s="599"/>
      <c r="B11" s="407" t="s">
        <v>83</v>
      </c>
      <c r="C11" s="406"/>
      <c r="D11" s="406"/>
      <c r="E11" s="406"/>
    </row>
    <row r="12" spans="1:5" s="13" customFormat="1" ht="25.5" thickBot="1" thickTop="1">
      <c r="A12" s="313" t="s">
        <v>139</v>
      </c>
      <c r="B12" s="443" t="s">
        <v>176</v>
      </c>
      <c r="C12" s="444"/>
      <c r="D12" s="444"/>
      <c r="E12" s="444"/>
    </row>
    <row r="13" spans="1:5" s="13" customFormat="1" ht="25.5" thickBot="1" thickTop="1">
      <c r="A13" s="404" t="s">
        <v>84</v>
      </c>
      <c r="B13" s="407" t="s">
        <v>84</v>
      </c>
      <c r="C13" s="406"/>
      <c r="D13" s="406"/>
      <c r="E13" s="406"/>
    </row>
    <row r="14" spans="1:5" s="13" customFormat="1" ht="25.5" thickBot="1" thickTop="1">
      <c r="A14" s="313" t="s">
        <v>151</v>
      </c>
      <c r="B14" s="443" t="s">
        <v>87</v>
      </c>
      <c r="C14" s="444"/>
      <c r="D14" s="444"/>
      <c r="E14" s="444"/>
    </row>
    <row r="15" spans="1:5" s="13" customFormat="1" ht="25.5" thickBot="1" thickTop="1">
      <c r="A15" s="404" t="s">
        <v>21</v>
      </c>
      <c r="B15" s="407" t="s">
        <v>21</v>
      </c>
      <c r="C15" s="406"/>
      <c r="D15" s="406"/>
      <c r="E15" s="406"/>
    </row>
    <row r="16" spans="1:5" s="13" customFormat="1" ht="25.5" thickBot="1" thickTop="1">
      <c r="A16" s="313" t="s">
        <v>22</v>
      </c>
      <c r="B16" s="443" t="s">
        <v>505</v>
      </c>
      <c r="C16" s="444"/>
      <c r="D16" s="444"/>
      <c r="E16" s="444"/>
    </row>
    <row r="17" spans="1:5" s="13" customFormat="1" ht="25.5" thickBot="1" thickTop="1">
      <c r="A17" s="631" t="s">
        <v>4</v>
      </c>
      <c r="B17" s="631"/>
      <c r="C17" s="436"/>
      <c r="D17" s="436"/>
      <c r="E17" s="436"/>
    </row>
    <row r="18" spans="1:5" s="13" customFormat="1" ht="24" thickTop="1">
      <c r="A18" s="10"/>
      <c r="B18" s="10"/>
      <c r="C18" s="437"/>
      <c r="D18" s="437"/>
      <c r="E18" s="437"/>
    </row>
    <row r="19" spans="1:5" s="13" customFormat="1" ht="23.25">
      <c r="A19" s="9"/>
      <c r="B19" s="9"/>
      <c r="C19" s="438"/>
      <c r="D19" s="438"/>
      <c r="E19" s="438"/>
    </row>
    <row r="20" spans="1:5" s="13" customFormat="1" ht="23.25">
      <c r="A20" s="9"/>
      <c r="B20" s="9"/>
      <c r="C20" s="438"/>
      <c r="D20" s="438"/>
      <c r="E20" s="438"/>
    </row>
    <row r="21" spans="1:5" s="15" customFormat="1" ht="23.25">
      <c r="A21" s="8"/>
      <c r="B21" s="8"/>
      <c r="C21" s="439"/>
      <c r="D21" s="439"/>
      <c r="E21" s="439"/>
    </row>
    <row r="22" spans="1:5" ht="23.25">
      <c r="A22" s="7"/>
      <c r="B22" s="7"/>
      <c r="C22" s="440"/>
      <c r="D22" s="440"/>
      <c r="E22" s="440"/>
    </row>
    <row r="23" spans="1:5" ht="23.25">
      <c r="A23" s="7"/>
      <c r="B23" s="7"/>
      <c r="C23" s="440"/>
      <c r="D23" s="440"/>
      <c r="E23" s="440"/>
    </row>
    <row r="24" spans="2:5" ht="23.25">
      <c r="B24" s="5"/>
      <c r="C24" s="441"/>
      <c r="D24" s="441"/>
      <c r="E24" s="441"/>
    </row>
    <row r="25" spans="2:7" ht="23.25">
      <c r="B25" s="5"/>
      <c r="C25" s="441"/>
      <c r="D25" s="441"/>
      <c r="E25" s="441"/>
      <c r="F25" s="8"/>
      <c r="G25" s="8"/>
    </row>
    <row r="26" spans="6:7" ht="23.25">
      <c r="F26" s="7"/>
      <c r="G26" s="6"/>
    </row>
    <row r="27" spans="6:7" ht="23.25">
      <c r="F27" s="7"/>
      <c r="G27" s="6"/>
    </row>
    <row r="28" ht="23.25">
      <c r="F28" s="5"/>
    </row>
    <row r="29" ht="23.25">
      <c r="F29" s="5"/>
    </row>
  </sheetData>
  <sheetProtection/>
  <mergeCells count="6">
    <mergeCell ref="A2:E2"/>
    <mergeCell ref="A17:B17"/>
    <mergeCell ref="A6:A7"/>
    <mergeCell ref="A1:E1"/>
    <mergeCell ref="A8:A9"/>
    <mergeCell ref="A10:A11"/>
  </mergeCells>
  <printOptions/>
  <pageMargins left="0.56" right="0.2755905511811024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56"/>
  <sheetViews>
    <sheetView zoomScale="145" zoomScaleNormal="145" zoomScalePageLayoutView="0" workbookViewId="0" topLeftCell="B16">
      <selection activeCell="W46" sqref="W46"/>
    </sheetView>
  </sheetViews>
  <sheetFormatPr defaultColWidth="9.140625" defaultRowHeight="23.25"/>
  <cols>
    <col min="1" max="1" width="7.57421875" style="366" customWidth="1"/>
    <col min="2" max="3" width="3.00390625" style="367" customWidth="1"/>
    <col min="4" max="4" width="4.00390625" style="367" customWidth="1"/>
    <col min="5" max="5" width="7.57421875" style="331" customWidth="1"/>
    <col min="6" max="7" width="3.00390625" style="314" customWidth="1"/>
    <col min="8" max="8" width="4.00390625" style="314" bestFit="1" customWidth="1"/>
    <col min="9" max="9" width="7.57421875" style="331" customWidth="1"/>
    <col min="10" max="11" width="3.00390625" style="314" customWidth="1"/>
    <col min="12" max="12" width="4.00390625" style="314" bestFit="1" customWidth="1"/>
    <col min="13" max="13" width="7.57421875" style="314" customWidth="1"/>
    <col min="14" max="15" width="3.00390625" style="314" customWidth="1"/>
    <col min="16" max="16" width="4.00390625" style="314" bestFit="1" customWidth="1"/>
    <col min="17" max="17" width="2.00390625" style="314" customWidth="1"/>
    <col min="18" max="18" width="7.57421875" style="331" customWidth="1"/>
    <col min="19" max="20" width="3.00390625" style="314" customWidth="1"/>
    <col min="21" max="21" width="4.00390625" style="314" customWidth="1"/>
    <col min="22" max="22" width="7.57421875" style="425" customWidth="1"/>
    <col min="23" max="24" width="3.00390625" style="426" customWidth="1"/>
    <col min="25" max="25" width="4.00390625" style="426" customWidth="1"/>
    <col min="26" max="26" width="7.57421875" style="331" customWidth="1"/>
    <col min="27" max="28" width="3.00390625" style="314" customWidth="1"/>
    <col min="29" max="29" width="4.00390625" style="314" customWidth="1"/>
    <col min="30" max="16384" width="9.140625" style="314" customWidth="1"/>
  </cols>
  <sheetData>
    <row r="1" spans="1:29" ht="28.5" thickBot="1">
      <c r="A1" s="666" t="s">
        <v>255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  <c r="W1" s="667"/>
      <c r="X1" s="667"/>
      <c r="Y1" s="667"/>
      <c r="Z1" s="667"/>
      <c r="AA1" s="667"/>
      <c r="AB1" s="667"/>
      <c r="AC1" s="667"/>
    </row>
    <row r="2" spans="1:29" ht="22.5" customHeight="1">
      <c r="A2" s="668" t="s">
        <v>63</v>
      </c>
      <c r="B2" s="670" t="s">
        <v>230</v>
      </c>
      <c r="C2" s="670"/>
      <c r="D2" s="671"/>
      <c r="E2" s="668" t="s">
        <v>64</v>
      </c>
      <c r="F2" s="670" t="s">
        <v>230</v>
      </c>
      <c r="G2" s="670"/>
      <c r="H2" s="671"/>
      <c r="I2" s="668" t="s">
        <v>65</v>
      </c>
      <c r="J2" s="670" t="s">
        <v>230</v>
      </c>
      <c r="K2" s="670"/>
      <c r="L2" s="671"/>
      <c r="M2" s="672" t="s">
        <v>61</v>
      </c>
      <c r="N2" s="670" t="s">
        <v>230</v>
      </c>
      <c r="O2" s="670"/>
      <c r="P2" s="671"/>
      <c r="R2" s="674" t="s">
        <v>66</v>
      </c>
      <c r="S2" s="676" t="s">
        <v>230</v>
      </c>
      <c r="T2" s="676"/>
      <c r="U2" s="676"/>
      <c r="V2" s="677" t="s">
        <v>67</v>
      </c>
      <c r="W2" s="679" t="s">
        <v>230</v>
      </c>
      <c r="X2" s="679"/>
      <c r="Y2" s="679"/>
      <c r="Z2" s="680" t="s">
        <v>61</v>
      </c>
      <c r="AA2" s="676" t="s">
        <v>230</v>
      </c>
      <c r="AB2" s="676"/>
      <c r="AC2" s="682"/>
    </row>
    <row r="3" spans="1:29" s="317" customFormat="1" ht="22.5" thickBot="1">
      <c r="A3" s="669"/>
      <c r="B3" s="351" t="s">
        <v>256</v>
      </c>
      <c r="C3" s="351" t="s">
        <v>257</v>
      </c>
      <c r="D3" s="352" t="s">
        <v>4</v>
      </c>
      <c r="E3" s="669"/>
      <c r="F3" s="351" t="s">
        <v>256</v>
      </c>
      <c r="G3" s="351" t="s">
        <v>257</v>
      </c>
      <c r="H3" s="352" t="s">
        <v>4</v>
      </c>
      <c r="I3" s="669"/>
      <c r="J3" s="351" t="s">
        <v>256</v>
      </c>
      <c r="K3" s="351" t="s">
        <v>257</v>
      </c>
      <c r="L3" s="352" t="s">
        <v>4</v>
      </c>
      <c r="M3" s="673"/>
      <c r="N3" s="351" t="s">
        <v>256</v>
      </c>
      <c r="O3" s="351" t="s">
        <v>257</v>
      </c>
      <c r="P3" s="352" t="s">
        <v>4</v>
      </c>
      <c r="R3" s="675"/>
      <c r="S3" s="315" t="s">
        <v>256</v>
      </c>
      <c r="T3" s="315" t="s">
        <v>257</v>
      </c>
      <c r="U3" s="315" t="s">
        <v>4</v>
      </c>
      <c r="V3" s="678"/>
      <c r="W3" s="411" t="s">
        <v>256</v>
      </c>
      <c r="X3" s="411" t="s">
        <v>257</v>
      </c>
      <c r="Y3" s="411" t="s">
        <v>4</v>
      </c>
      <c r="Z3" s="681"/>
      <c r="AA3" s="315" t="s">
        <v>256</v>
      </c>
      <c r="AB3" s="315" t="s">
        <v>257</v>
      </c>
      <c r="AC3" s="316" t="s">
        <v>4</v>
      </c>
    </row>
    <row r="4" spans="1:30" ht="15.75" customHeight="1">
      <c r="A4" s="353" t="s">
        <v>258</v>
      </c>
      <c r="B4" s="354">
        <v>38</v>
      </c>
      <c r="C4" s="354">
        <v>1</v>
      </c>
      <c r="D4" s="355">
        <f>SUM(B4:C4)</f>
        <v>39</v>
      </c>
      <c r="E4" s="353" t="s">
        <v>259</v>
      </c>
      <c r="F4" s="354">
        <v>31</v>
      </c>
      <c r="G4" s="354">
        <v>1</v>
      </c>
      <c r="H4" s="380">
        <v>32</v>
      </c>
      <c r="I4" s="353" t="s">
        <v>260</v>
      </c>
      <c r="J4" s="354">
        <v>28</v>
      </c>
      <c r="K4" s="354">
        <v>1</v>
      </c>
      <c r="L4" s="380">
        <v>29</v>
      </c>
      <c r="M4" s="393" t="s">
        <v>261</v>
      </c>
      <c r="N4" s="354">
        <v>13</v>
      </c>
      <c r="O4" s="354">
        <v>0</v>
      </c>
      <c r="P4" s="355">
        <f aca="true" t="shared" si="0" ref="P4:P27">SUM(N4:O4)</f>
        <v>13</v>
      </c>
      <c r="Q4" s="314">
        <f>IF(SUM(J4:K4)=L4,"","*")</f>
      </c>
      <c r="R4" s="318" t="s">
        <v>262</v>
      </c>
      <c r="S4" s="319">
        <v>46</v>
      </c>
      <c r="T4" s="319">
        <v>0</v>
      </c>
      <c r="U4" s="320">
        <f aca="true" t="shared" si="1" ref="U4:U46">SUM(S4:T4)</f>
        <v>46</v>
      </c>
      <c r="V4" s="412" t="s">
        <v>263</v>
      </c>
      <c r="W4" s="413">
        <v>25</v>
      </c>
      <c r="X4" s="413">
        <v>0</v>
      </c>
      <c r="Y4" s="414">
        <v>25</v>
      </c>
      <c r="Z4" s="318" t="s">
        <v>264</v>
      </c>
      <c r="AA4" s="319">
        <v>4</v>
      </c>
      <c r="AB4" s="319">
        <v>0</v>
      </c>
      <c r="AC4" s="320">
        <f aca="true" t="shared" si="2" ref="AC4:AC44">SUM(AA4:AB4)</f>
        <v>4</v>
      </c>
      <c r="AD4" s="314">
        <f>IF(SUM(W4:X4)=Y4,"","*")</f>
      </c>
    </row>
    <row r="5" spans="1:30" ht="15.75" customHeight="1" thickBot="1">
      <c r="A5" s="356" t="s">
        <v>265</v>
      </c>
      <c r="B5" s="357">
        <v>39</v>
      </c>
      <c r="C5" s="357">
        <v>1</v>
      </c>
      <c r="D5" s="358">
        <f aca="true" t="shared" si="3" ref="D5:D49">SUM(B5:C5)</f>
        <v>40</v>
      </c>
      <c r="E5" s="356" t="s">
        <v>266</v>
      </c>
      <c r="F5" s="357">
        <v>34</v>
      </c>
      <c r="G5" s="357">
        <v>1</v>
      </c>
      <c r="H5" s="381">
        <v>35</v>
      </c>
      <c r="I5" s="356" t="s">
        <v>267</v>
      </c>
      <c r="J5" s="357">
        <v>27</v>
      </c>
      <c r="K5" s="357">
        <v>0</v>
      </c>
      <c r="L5" s="381">
        <v>27</v>
      </c>
      <c r="M5" s="394" t="s">
        <v>268</v>
      </c>
      <c r="N5" s="360">
        <v>3</v>
      </c>
      <c r="O5" s="360">
        <v>0</v>
      </c>
      <c r="P5" s="361">
        <f t="shared" si="0"/>
        <v>3</v>
      </c>
      <c r="Q5" s="314">
        <f aca="true" t="shared" si="4" ref="Q5:Q36">IF(SUM(J5:K5)=L5,"","*")</f>
      </c>
      <c r="R5" s="321" t="s">
        <v>265</v>
      </c>
      <c r="S5" s="322">
        <v>36</v>
      </c>
      <c r="T5" s="322">
        <v>0</v>
      </c>
      <c r="U5" s="323">
        <f t="shared" si="1"/>
        <v>36</v>
      </c>
      <c r="V5" s="415" t="s">
        <v>266</v>
      </c>
      <c r="W5" s="416">
        <v>32</v>
      </c>
      <c r="X5" s="416">
        <v>0</v>
      </c>
      <c r="Y5" s="417">
        <v>32</v>
      </c>
      <c r="Z5" s="321" t="s">
        <v>261</v>
      </c>
      <c r="AA5" s="322">
        <v>1</v>
      </c>
      <c r="AB5" s="322">
        <v>0</v>
      </c>
      <c r="AC5" s="323">
        <f t="shared" si="2"/>
        <v>1</v>
      </c>
      <c r="AD5" s="314">
        <f aca="true" t="shared" si="5" ref="AD5:AD47">IF(SUM(W5:X5)=Y5,"","*")</f>
      </c>
    </row>
    <row r="6" spans="1:30" ht="15.75" customHeight="1" thickBot="1">
      <c r="A6" s="356" t="s">
        <v>269</v>
      </c>
      <c r="B6" s="357">
        <v>38</v>
      </c>
      <c r="C6" s="357">
        <v>1</v>
      </c>
      <c r="D6" s="358">
        <f t="shared" si="3"/>
        <v>39</v>
      </c>
      <c r="E6" s="356" t="s">
        <v>270</v>
      </c>
      <c r="F6" s="357">
        <v>34</v>
      </c>
      <c r="G6" s="357">
        <v>0</v>
      </c>
      <c r="H6" s="381">
        <v>34</v>
      </c>
      <c r="I6" s="356" t="s">
        <v>271</v>
      </c>
      <c r="J6" s="357">
        <v>28</v>
      </c>
      <c r="K6" s="357">
        <v>0</v>
      </c>
      <c r="L6" s="381">
        <v>28</v>
      </c>
      <c r="M6" s="393" t="s">
        <v>272</v>
      </c>
      <c r="N6" s="354">
        <v>1</v>
      </c>
      <c r="O6" s="354">
        <v>0</v>
      </c>
      <c r="P6" s="355">
        <f t="shared" si="0"/>
        <v>1</v>
      </c>
      <c r="Q6" s="314">
        <f t="shared" si="4"/>
      </c>
      <c r="R6" s="321" t="s">
        <v>269</v>
      </c>
      <c r="S6" s="322">
        <v>39</v>
      </c>
      <c r="T6" s="322">
        <v>0</v>
      </c>
      <c r="U6" s="323">
        <f t="shared" si="1"/>
        <v>39</v>
      </c>
      <c r="V6" s="415" t="s">
        <v>270</v>
      </c>
      <c r="W6" s="416">
        <v>30</v>
      </c>
      <c r="X6" s="416">
        <v>0</v>
      </c>
      <c r="Y6" s="417">
        <v>30</v>
      </c>
      <c r="Z6" s="326" t="s">
        <v>273</v>
      </c>
      <c r="AA6" s="324">
        <v>0</v>
      </c>
      <c r="AB6" s="324">
        <v>0</v>
      </c>
      <c r="AC6" s="325">
        <f t="shared" si="2"/>
        <v>0</v>
      </c>
      <c r="AD6" s="314">
        <f t="shared" si="5"/>
      </c>
    </row>
    <row r="7" spans="1:30" ht="15.75" customHeight="1" thickBot="1">
      <c r="A7" s="356" t="s">
        <v>274</v>
      </c>
      <c r="B7" s="357">
        <v>37</v>
      </c>
      <c r="C7" s="357">
        <v>3</v>
      </c>
      <c r="D7" s="358">
        <f t="shared" si="3"/>
        <v>40</v>
      </c>
      <c r="E7" s="356" t="s">
        <v>275</v>
      </c>
      <c r="F7" s="357">
        <v>35</v>
      </c>
      <c r="G7" s="357">
        <v>0</v>
      </c>
      <c r="H7" s="381">
        <v>35</v>
      </c>
      <c r="I7" s="359" t="s">
        <v>276</v>
      </c>
      <c r="J7" s="360">
        <v>11</v>
      </c>
      <c r="K7" s="360">
        <v>0</v>
      </c>
      <c r="L7" s="382">
        <v>11</v>
      </c>
      <c r="M7" s="394" t="s">
        <v>277</v>
      </c>
      <c r="N7" s="360">
        <v>0</v>
      </c>
      <c r="O7" s="360">
        <v>0</v>
      </c>
      <c r="P7" s="361">
        <f t="shared" si="0"/>
        <v>0</v>
      </c>
      <c r="Q7" s="314">
        <f t="shared" si="4"/>
      </c>
      <c r="R7" s="326" t="s">
        <v>278</v>
      </c>
      <c r="S7" s="324">
        <v>18</v>
      </c>
      <c r="T7" s="324">
        <v>0</v>
      </c>
      <c r="U7" s="325">
        <f t="shared" si="1"/>
        <v>18</v>
      </c>
      <c r="V7" s="418" t="s">
        <v>279</v>
      </c>
      <c r="W7" s="419">
        <v>10</v>
      </c>
      <c r="X7" s="419">
        <v>0</v>
      </c>
      <c r="Y7" s="420">
        <v>10</v>
      </c>
      <c r="Z7" s="318" t="s">
        <v>280</v>
      </c>
      <c r="AA7" s="319">
        <v>1</v>
      </c>
      <c r="AB7" s="319">
        <v>0</v>
      </c>
      <c r="AC7" s="320">
        <f t="shared" si="2"/>
        <v>1</v>
      </c>
      <c r="AD7" s="314">
        <f t="shared" si="5"/>
      </c>
    </row>
    <row r="8" spans="1:30" ht="15.75" customHeight="1" thickBot="1">
      <c r="A8" s="356" t="s">
        <v>281</v>
      </c>
      <c r="B8" s="357">
        <v>43</v>
      </c>
      <c r="C8" s="357">
        <v>0</v>
      </c>
      <c r="D8" s="358">
        <f t="shared" si="3"/>
        <v>43</v>
      </c>
      <c r="E8" s="359" t="s">
        <v>282</v>
      </c>
      <c r="F8" s="360">
        <v>15</v>
      </c>
      <c r="G8" s="360">
        <v>0</v>
      </c>
      <c r="H8" s="382">
        <v>15</v>
      </c>
      <c r="I8" s="353" t="s">
        <v>283</v>
      </c>
      <c r="J8" s="354">
        <v>29</v>
      </c>
      <c r="K8" s="354">
        <v>0</v>
      </c>
      <c r="L8" s="380">
        <v>29</v>
      </c>
      <c r="M8" s="395" t="s">
        <v>284</v>
      </c>
      <c r="N8" s="363">
        <v>6</v>
      </c>
      <c r="O8" s="363">
        <v>0</v>
      </c>
      <c r="P8" s="364">
        <f t="shared" si="0"/>
        <v>6</v>
      </c>
      <c r="Q8" s="314">
        <f t="shared" si="4"/>
      </c>
      <c r="R8" s="318" t="s">
        <v>285</v>
      </c>
      <c r="S8" s="319">
        <v>20</v>
      </c>
      <c r="T8" s="319">
        <v>1</v>
      </c>
      <c r="U8" s="320">
        <f t="shared" si="1"/>
        <v>21</v>
      </c>
      <c r="V8" s="412" t="s">
        <v>286</v>
      </c>
      <c r="W8" s="413">
        <v>21</v>
      </c>
      <c r="X8" s="413">
        <v>0</v>
      </c>
      <c r="Y8" s="414">
        <v>21</v>
      </c>
      <c r="Z8" s="321" t="s">
        <v>287</v>
      </c>
      <c r="AA8" s="322">
        <v>1</v>
      </c>
      <c r="AB8" s="322">
        <v>0</v>
      </c>
      <c r="AC8" s="323">
        <f t="shared" si="2"/>
        <v>1</v>
      </c>
      <c r="AD8" s="314">
        <f t="shared" si="5"/>
      </c>
    </row>
    <row r="9" spans="1:30" ht="15.75" customHeight="1" thickBot="1">
      <c r="A9" s="359" t="s">
        <v>288</v>
      </c>
      <c r="B9" s="360">
        <v>18</v>
      </c>
      <c r="C9" s="360">
        <v>0</v>
      </c>
      <c r="D9" s="361">
        <f t="shared" si="3"/>
        <v>18</v>
      </c>
      <c r="E9" s="353" t="s">
        <v>289</v>
      </c>
      <c r="F9" s="354">
        <v>32</v>
      </c>
      <c r="G9" s="354">
        <v>4</v>
      </c>
      <c r="H9" s="380">
        <v>36</v>
      </c>
      <c r="I9" s="356" t="s">
        <v>290</v>
      </c>
      <c r="J9" s="357">
        <v>14</v>
      </c>
      <c r="K9" s="357">
        <v>0</v>
      </c>
      <c r="L9" s="381">
        <v>14</v>
      </c>
      <c r="M9" s="395" t="s">
        <v>291</v>
      </c>
      <c r="N9" s="363">
        <v>2</v>
      </c>
      <c r="O9" s="363">
        <v>0</v>
      </c>
      <c r="P9" s="364">
        <f t="shared" si="0"/>
        <v>2</v>
      </c>
      <c r="Q9" s="314">
        <f t="shared" si="4"/>
      </c>
      <c r="R9" s="321" t="s">
        <v>292</v>
      </c>
      <c r="S9" s="322">
        <v>19</v>
      </c>
      <c r="T9" s="322">
        <v>1</v>
      </c>
      <c r="U9" s="323">
        <f t="shared" si="1"/>
        <v>20</v>
      </c>
      <c r="V9" s="415" t="s">
        <v>293</v>
      </c>
      <c r="W9" s="416">
        <v>22</v>
      </c>
      <c r="X9" s="416">
        <v>0</v>
      </c>
      <c r="Y9" s="417">
        <v>22</v>
      </c>
      <c r="Z9" s="321" t="s">
        <v>294</v>
      </c>
      <c r="AA9" s="322">
        <v>0</v>
      </c>
      <c r="AB9" s="322">
        <v>0</v>
      </c>
      <c r="AC9" s="323">
        <f t="shared" si="2"/>
        <v>0</v>
      </c>
      <c r="AD9" s="314">
        <f t="shared" si="5"/>
      </c>
    </row>
    <row r="10" spans="1:30" ht="15.75" customHeight="1" thickBot="1">
      <c r="A10" s="353" t="s">
        <v>295</v>
      </c>
      <c r="B10" s="354">
        <v>37</v>
      </c>
      <c r="C10" s="354">
        <v>1</v>
      </c>
      <c r="D10" s="355">
        <f t="shared" si="3"/>
        <v>38</v>
      </c>
      <c r="E10" s="356" t="s">
        <v>296</v>
      </c>
      <c r="F10" s="357">
        <v>39</v>
      </c>
      <c r="G10" s="357">
        <v>1</v>
      </c>
      <c r="H10" s="381">
        <v>40</v>
      </c>
      <c r="I10" s="359" t="s">
        <v>297</v>
      </c>
      <c r="J10" s="360">
        <v>2</v>
      </c>
      <c r="K10" s="360">
        <v>0</v>
      </c>
      <c r="L10" s="382">
        <v>2</v>
      </c>
      <c r="M10" s="395" t="s">
        <v>298</v>
      </c>
      <c r="N10" s="363">
        <v>1</v>
      </c>
      <c r="O10" s="363">
        <v>0</v>
      </c>
      <c r="P10" s="364">
        <f t="shared" si="0"/>
        <v>1</v>
      </c>
      <c r="Q10" s="314">
        <f t="shared" si="4"/>
      </c>
      <c r="R10" s="321" t="s">
        <v>299</v>
      </c>
      <c r="S10" s="322">
        <v>19</v>
      </c>
      <c r="T10" s="322">
        <v>0</v>
      </c>
      <c r="U10" s="323">
        <f t="shared" si="1"/>
        <v>19</v>
      </c>
      <c r="V10" s="415" t="s">
        <v>300</v>
      </c>
      <c r="W10" s="416">
        <v>13</v>
      </c>
      <c r="X10" s="416">
        <v>0</v>
      </c>
      <c r="Y10" s="417">
        <v>13</v>
      </c>
      <c r="Z10" s="321" t="s">
        <v>301</v>
      </c>
      <c r="AA10" s="322">
        <v>0</v>
      </c>
      <c r="AB10" s="322">
        <v>0</v>
      </c>
      <c r="AC10" s="323">
        <f t="shared" si="2"/>
        <v>0</v>
      </c>
      <c r="AD10" s="314">
        <f t="shared" si="5"/>
      </c>
    </row>
    <row r="11" spans="1:30" ht="15.75" customHeight="1" thickBot="1">
      <c r="A11" s="356" t="s">
        <v>302</v>
      </c>
      <c r="B11" s="357">
        <v>38</v>
      </c>
      <c r="C11" s="357">
        <v>1</v>
      </c>
      <c r="D11" s="358">
        <f t="shared" si="3"/>
        <v>39</v>
      </c>
      <c r="E11" s="359" t="s">
        <v>303</v>
      </c>
      <c r="F11" s="360">
        <v>9</v>
      </c>
      <c r="G11" s="360">
        <v>0</v>
      </c>
      <c r="H11" s="382">
        <v>9</v>
      </c>
      <c r="I11" s="362" t="s">
        <v>304</v>
      </c>
      <c r="J11" s="363">
        <v>11</v>
      </c>
      <c r="K11" s="363">
        <v>0</v>
      </c>
      <c r="L11" s="383">
        <v>11</v>
      </c>
      <c r="M11" s="395" t="s">
        <v>305</v>
      </c>
      <c r="N11" s="363">
        <v>17</v>
      </c>
      <c r="O11" s="363">
        <v>1</v>
      </c>
      <c r="P11" s="364">
        <f t="shared" si="0"/>
        <v>18</v>
      </c>
      <c r="Q11" s="314">
        <f t="shared" si="4"/>
      </c>
      <c r="R11" s="321" t="s">
        <v>306</v>
      </c>
      <c r="S11" s="322">
        <v>12</v>
      </c>
      <c r="T11" s="322">
        <v>0</v>
      </c>
      <c r="U11" s="323">
        <f t="shared" si="1"/>
        <v>12</v>
      </c>
      <c r="V11" s="415" t="s">
        <v>307</v>
      </c>
      <c r="W11" s="416">
        <v>19</v>
      </c>
      <c r="X11" s="416">
        <v>0</v>
      </c>
      <c r="Y11" s="417">
        <v>19</v>
      </c>
      <c r="Z11" s="326" t="s">
        <v>308</v>
      </c>
      <c r="AA11" s="324">
        <v>1</v>
      </c>
      <c r="AB11" s="324">
        <v>0</v>
      </c>
      <c r="AC11" s="325">
        <f t="shared" si="2"/>
        <v>1</v>
      </c>
      <c r="AD11" s="314">
        <f t="shared" si="5"/>
      </c>
    </row>
    <row r="12" spans="1:30" ht="15.75" customHeight="1" thickBot="1">
      <c r="A12" s="356" t="s">
        <v>309</v>
      </c>
      <c r="B12" s="357">
        <v>31</v>
      </c>
      <c r="C12" s="357">
        <v>2</v>
      </c>
      <c r="D12" s="358">
        <f t="shared" si="3"/>
        <v>33</v>
      </c>
      <c r="E12" s="362" t="s">
        <v>310</v>
      </c>
      <c r="F12" s="363">
        <v>15</v>
      </c>
      <c r="G12" s="363">
        <v>1</v>
      </c>
      <c r="H12" s="383">
        <v>16</v>
      </c>
      <c r="I12" s="353" t="s">
        <v>311</v>
      </c>
      <c r="J12" s="354">
        <v>33</v>
      </c>
      <c r="K12" s="354">
        <v>3</v>
      </c>
      <c r="L12" s="380">
        <v>36</v>
      </c>
      <c r="M12" s="395" t="s">
        <v>312</v>
      </c>
      <c r="N12" s="363">
        <v>2</v>
      </c>
      <c r="O12" s="363">
        <v>1</v>
      </c>
      <c r="P12" s="364">
        <f t="shared" si="0"/>
        <v>3</v>
      </c>
      <c r="Q12" s="314">
        <f t="shared" si="4"/>
      </c>
      <c r="R12" s="326" t="s">
        <v>313</v>
      </c>
      <c r="S12" s="324">
        <v>17</v>
      </c>
      <c r="T12" s="324">
        <v>2</v>
      </c>
      <c r="U12" s="325">
        <f t="shared" si="1"/>
        <v>19</v>
      </c>
      <c r="V12" s="418" t="s">
        <v>314</v>
      </c>
      <c r="W12" s="419">
        <v>1</v>
      </c>
      <c r="X12" s="419">
        <v>9</v>
      </c>
      <c r="Y12" s="420">
        <v>10</v>
      </c>
      <c r="Z12" s="318" t="s">
        <v>315</v>
      </c>
      <c r="AA12" s="319">
        <v>7</v>
      </c>
      <c r="AB12" s="319">
        <v>0</v>
      </c>
      <c r="AC12" s="320">
        <f t="shared" si="2"/>
        <v>7</v>
      </c>
      <c r="AD12" s="314">
        <f t="shared" si="5"/>
      </c>
    </row>
    <row r="13" spans="1:30" ht="15.75" customHeight="1" thickBot="1">
      <c r="A13" s="359" t="s">
        <v>316</v>
      </c>
      <c r="B13" s="360">
        <v>6</v>
      </c>
      <c r="C13" s="360">
        <v>0</v>
      </c>
      <c r="D13" s="361">
        <f t="shared" si="3"/>
        <v>6</v>
      </c>
      <c r="E13" s="353" t="s">
        <v>317</v>
      </c>
      <c r="F13" s="354">
        <v>37</v>
      </c>
      <c r="G13" s="354">
        <v>4</v>
      </c>
      <c r="H13" s="380">
        <v>41</v>
      </c>
      <c r="I13" s="359" t="s">
        <v>318</v>
      </c>
      <c r="J13" s="360">
        <v>30</v>
      </c>
      <c r="K13" s="360">
        <v>0</v>
      </c>
      <c r="L13" s="382">
        <v>30</v>
      </c>
      <c r="M13" s="395" t="s">
        <v>319</v>
      </c>
      <c r="N13" s="363">
        <v>1</v>
      </c>
      <c r="O13" s="363">
        <v>0</v>
      </c>
      <c r="P13" s="364">
        <f t="shared" si="0"/>
        <v>1</v>
      </c>
      <c r="Q13" s="314">
        <f t="shared" si="4"/>
      </c>
      <c r="R13" s="318" t="s">
        <v>320</v>
      </c>
      <c r="S13" s="319">
        <v>18</v>
      </c>
      <c r="T13" s="319">
        <v>0</v>
      </c>
      <c r="U13" s="320">
        <f t="shared" si="1"/>
        <v>18</v>
      </c>
      <c r="V13" s="412" t="s">
        <v>321</v>
      </c>
      <c r="W13" s="413">
        <v>17</v>
      </c>
      <c r="X13" s="413">
        <v>0</v>
      </c>
      <c r="Y13" s="414">
        <v>17</v>
      </c>
      <c r="Z13" s="326" t="s">
        <v>284</v>
      </c>
      <c r="AA13" s="324">
        <v>2</v>
      </c>
      <c r="AB13" s="324">
        <v>0</v>
      </c>
      <c r="AC13" s="325">
        <f t="shared" si="2"/>
        <v>2</v>
      </c>
      <c r="AD13" s="314">
        <f t="shared" si="5"/>
      </c>
    </row>
    <row r="14" spans="1:30" ht="15.75" customHeight="1" thickBot="1">
      <c r="A14" s="362" t="s">
        <v>322</v>
      </c>
      <c r="B14" s="363">
        <v>21</v>
      </c>
      <c r="C14" s="363">
        <v>0</v>
      </c>
      <c r="D14" s="364">
        <f t="shared" si="3"/>
        <v>21</v>
      </c>
      <c r="E14" s="356" t="s">
        <v>323</v>
      </c>
      <c r="F14" s="357">
        <v>33</v>
      </c>
      <c r="G14" s="357">
        <v>8</v>
      </c>
      <c r="H14" s="381">
        <v>41</v>
      </c>
      <c r="I14" s="353" t="s">
        <v>324</v>
      </c>
      <c r="J14" s="354">
        <v>27</v>
      </c>
      <c r="K14" s="354">
        <v>4</v>
      </c>
      <c r="L14" s="380">
        <v>31</v>
      </c>
      <c r="M14" s="395" t="s">
        <v>325</v>
      </c>
      <c r="N14" s="363">
        <v>0</v>
      </c>
      <c r="O14" s="363">
        <v>1</v>
      </c>
      <c r="P14" s="364">
        <f t="shared" si="0"/>
        <v>1</v>
      </c>
      <c r="Q14" s="314">
        <f t="shared" si="4"/>
      </c>
      <c r="R14" s="326" t="s">
        <v>326</v>
      </c>
      <c r="S14" s="324">
        <v>13</v>
      </c>
      <c r="T14" s="324">
        <v>0</v>
      </c>
      <c r="U14" s="325">
        <f t="shared" si="1"/>
        <v>13</v>
      </c>
      <c r="V14" s="418" t="s">
        <v>327</v>
      </c>
      <c r="W14" s="419">
        <v>14</v>
      </c>
      <c r="X14" s="419">
        <v>0</v>
      </c>
      <c r="Y14" s="420">
        <v>14</v>
      </c>
      <c r="Z14" s="318" t="s">
        <v>328</v>
      </c>
      <c r="AA14" s="319">
        <v>8</v>
      </c>
      <c r="AB14" s="319">
        <v>0</v>
      </c>
      <c r="AC14" s="320">
        <f t="shared" si="2"/>
        <v>8</v>
      </c>
      <c r="AD14" s="314">
        <f t="shared" si="5"/>
      </c>
    </row>
    <row r="15" spans="1:30" ht="15.75" customHeight="1" thickBot="1">
      <c r="A15" s="353" t="s">
        <v>329</v>
      </c>
      <c r="B15" s="354">
        <v>32</v>
      </c>
      <c r="C15" s="354">
        <v>8</v>
      </c>
      <c r="D15" s="355">
        <f t="shared" si="3"/>
        <v>40</v>
      </c>
      <c r="E15" s="359" t="s">
        <v>330</v>
      </c>
      <c r="F15" s="360">
        <v>35</v>
      </c>
      <c r="G15" s="360">
        <v>3</v>
      </c>
      <c r="H15" s="382">
        <v>38</v>
      </c>
      <c r="I15" s="359" t="s">
        <v>331</v>
      </c>
      <c r="J15" s="360">
        <v>31</v>
      </c>
      <c r="K15" s="360">
        <v>5</v>
      </c>
      <c r="L15" s="382">
        <v>36</v>
      </c>
      <c r="M15" s="395" t="s">
        <v>332</v>
      </c>
      <c r="N15" s="363">
        <v>0</v>
      </c>
      <c r="O15" s="363">
        <v>1</v>
      </c>
      <c r="P15" s="364">
        <f t="shared" si="0"/>
        <v>1</v>
      </c>
      <c r="Q15" s="314">
        <f t="shared" si="4"/>
      </c>
      <c r="R15" s="318" t="s">
        <v>333</v>
      </c>
      <c r="S15" s="319">
        <v>33</v>
      </c>
      <c r="T15" s="319">
        <v>6</v>
      </c>
      <c r="U15" s="320">
        <f t="shared" si="1"/>
        <v>39</v>
      </c>
      <c r="V15" s="412" t="s">
        <v>334</v>
      </c>
      <c r="W15" s="413">
        <v>3</v>
      </c>
      <c r="X15" s="413">
        <v>22</v>
      </c>
      <c r="Y15" s="414">
        <v>25</v>
      </c>
      <c r="Z15" s="321" t="s">
        <v>335</v>
      </c>
      <c r="AA15" s="322">
        <v>3</v>
      </c>
      <c r="AB15" s="322">
        <v>0</v>
      </c>
      <c r="AC15" s="323">
        <f t="shared" si="2"/>
        <v>3</v>
      </c>
      <c r="AD15" s="314">
        <f t="shared" si="5"/>
      </c>
    </row>
    <row r="16" spans="1:30" ht="15.75" customHeight="1" thickBot="1">
      <c r="A16" s="356" t="s">
        <v>336</v>
      </c>
      <c r="B16" s="357">
        <v>35</v>
      </c>
      <c r="C16" s="357">
        <v>4</v>
      </c>
      <c r="D16" s="358">
        <f t="shared" si="3"/>
        <v>39</v>
      </c>
      <c r="E16" s="353" t="s">
        <v>337</v>
      </c>
      <c r="F16" s="354">
        <v>24</v>
      </c>
      <c r="G16" s="354">
        <v>9</v>
      </c>
      <c r="H16" s="380">
        <v>33</v>
      </c>
      <c r="I16" s="353" t="s">
        <v>338</v>
      </c>
      <c r="J16" s="354">
        <v>16</v>
      </c>
      <c r="K16" s="354">
        <v>4</v>
      </c>
      <c r="L16" s="380">
        <v>20</v>
      </c>
      <c r="M16" s="395" t="s">
        <v>339</v>
      </c>
      <c r="N16" s="363">
        <v>0</v>
      </c>
      <c r="O16" s="363">
        <v>1</v>
      </c>
      <c r="P16" s="364">
        <f t="shared" si="0"/>
        <v>1</v>
      </c>
      <c r="Q16" s="314">
        <f t="shared" si="4"/>
      </c>
      <c r="R16" s="321" t="s">
        <v>340</v>
      </c>
      <c r="S16" s="322">
        <v>33</v>
      </c>
      <c r="T16" s="322">
        <v>3</v>
      </c>
      <c r="U16" s="323">
        <f t="shared" si="1"/>
        <v>36</v>
      </c>
      <c r="V16" s="415" t="s">
        <v>341</v>
      </c>
      <c r="W16" s="416">
        <v>21</v>
      </c>
      <c r="X16" s="416">
        <v>1</v>
      </c>
      <c r="Y16" s="417">
        <v>22</v>
      </c>
      <c r="Z16" s="321" t="s">
        <v>342</v>
      </c>
      <c r="AA16" s="322">
        <v>0</v>
      </c>
      <c r="AB16" s="322">
        <v>0</v>
      </c>
      <c r="AC16" s="323">
        <f t="shared" si="2"/>
        <v>0</v>
      </c>
      <c r="AD16" s="314">
        <f t="shared" si="5"/>
      </c>
    </row>
    <row r="17" spans="1:30" ht="15.75" customHeight="1" thickBot="1">
      <c r="A17" s="356" t="s">
        <v>343</v>
      </c>
      <c r="B17" s="357">
        <v>33</v>
      </c>
      <c r="C17" s="357">
        <v>7</v>
      </c>
      <c r="D17" s="358">
        <f t="shared" si="3"/>
        <v>40</v>
      </c>
      <c r="E17" s="356" t="s">
        <v>344</v>
      </c>
      <c r="F17" s="357">
        <v>20</v>
      </c>
      <c r="G17" s="357">
        <v>4</v>
      </c>
      <c r="H17" s="381">
        <v>24</v>
      </c>
      <c r="I17" s="359" t="s">
        <v>345</v>
      </c>
      <c r="J17" s="360">
        <v>17</v>
      </c>
      <c r="K17" s="360">
        <v>5</v>
      </c>
      <c r="L17" s="382">
        <v>22</v>
      </c>
      <c r="M17" s="395" t="s">
        <v>346</v>
      </c>
      <c r="N17" s="363">
        <v>0</v>
      </c>
      <c r="O17" s="363">
        <v>2</v>
      </c>
      <c r="P17" s="364">
        <f t="shared" si="0"/>
        <v>2</v>
      </c>
      <c r="Q17" s="314">
        <f t="shared" si="4"/>
      </c>
      <c r="R17" s="321" t="s">
        <v>347</v>
      </c>
      <c r="S17" s="322">
        <v>41</v>
      </c>
      <c r="T17" s="322">
        <v>1</v>
      </c>
      <c r="U17" s="323">
        <f t="shared" si="1"/>
        <v>42</v>
      </c>
      <c r="V17" s="415" t="s">
        <v>348</v>
      </c>
      <c r="W17" s="416">
        <v>2</v>
      </c>
      <c r="X17" s="416">
        <v>33</v>
      </c>
      <c r="Y17" s="417">
        <v>35</v>
      </c>
      <c r="Z17" s="326" t="s">
        <v>349</v>
      </c>
      <c r="AA17" s="324">
        <v>1</v>
      </c>
      <c r="AB17" s="324">
        <v>0</v>
      </c>
      <c r="AC17" s="325">
        <f t="shared" si="2"/>
        <v>1</v>
      </c>
      <c r="AD17" s="314">
        <f t="shared" si="5"/>
      </c>
    </row>
    <row r="18" spans="1:30" ht="15.75" customHeight="1" thickBot="1">
      <c r="A18" s="356" t="s">
        <v>350</v>
      </c>
      <c r="B18" s="357">
        <v>35</v>
      </c>
      <c r="C18" s="357">
        <v>5</v>
      </c>
      <c r="D18" s="358">
        <f t="shared" si="3"/>
        <v>40</v>
      </c>
      <c r="E18" s="359" t="s">
        <v>351</v>
      </c>
      <c r="F18" s="360">
        <v>27</v>
      </c>
      <c r="G18" s="360">
        <v>3</v>
      </c>
      <c r="H18" s="382">
        <v>30</v>
      </c>
      <c r="I18" s="362" t="s">
        <v>352</v>
      </c>
      <c r="J18" s="363">
        <v>3</v>
      </c>
      <c r="K18" s="363">
        <v>9</v>
      </c>
      <c r="L18" s="383">
        <v>12</v>
      </c>
      <c r="M18" s="395" t="s">
        <v>353</v>
      </c>
      <c r="N18" s="363">
        <v>0</v>
      </c>
      <c r="O18" s="363">
        <v>0</v>
      </c>
      <c r="P18" s="364">
        <f t="shared" si="0"/>
        <v>0</v>
      </c>
      <c r="Q18" s="314">
        <f t="shared" si="4"/>
      </c>
      <c r="R18" s="321" t="s">
        <v>354</v>
      </c>
      <c r="S18" s="322">
        <v>39</v>
      </c>
      <c r="T18" s="322">
        <v>0</v>
      </c>
      <c r="U18" s="323">
        <f t="shared" si="1"/>
        <v>39</v>
      </c>
      <c r="V18" s="418" t="s">
        <v>355</v>
      </c>
      <c r="W18" s="419">
        <v>30</v>
      </c>
      <c r="X18" s="419">
        <v>0</v>
      </c>
      <c r="Y18" s="420">
        <v>30</v>
      </c>
      <c r="Z18" s="318" t="s">
        <v>356</v>
      </c>
      <c r="AA18" s="319">
        <v>1</v>
      </c>
      <c r="AB18" s="319">
        <v>2</v>
      </c>
      <c r="AC18" s="320">
        <f t="shared" si="2"/>
        <v>3</v>
      </c>
      <c r="AD18" s="314">
        <f t="shared" si="5"/>
      </c>
    </row>
    <row r="19" spans="1:30" ht="15.75" customHeight="1" thickBot="1">
      <c r="A19" s="356" t="s">
        <v>357</v>
      </c>
      <c r="B19" s="357">
        <v>33</v>
      </c>
      <c r="C19" s="357">
        <v>7</v>
      </c>
      <c r="D19" s="358">
        <f t="shared" si="3"/>
        <v>40</v>
      </c>
      <c r="E19" s="362" t="s">
        <v>358</v>
      </c>
      <c r="F19" s="363">
        <v>14</v>
      </c>
      <c r="G19" s="363">
        <v>13</v>
      </c>
      <c r="H19" s="383">
        <v>27</v>
      </c>
      <c r="I19" s="362" t="s">
        <v>359</v>
      </c>
      <c r="J19" s="363">
        <v>3</v>
      </c>
      <c r="K19" s="363">
        <v>2</v>
      </c>
      <c r="L19" s="383">
        <v>5</v>
      </c>
      <c r="M19" s="395" t="s">
        <v>360</v>
      </c>
      <c r="N19" s="363">
        <v>3</v>
      </c>
      <c r="O19" s="363">
        <v>2</v>
      </c>
      <c r="P19" s="364">
        <f t="shared" si="0"/>
        <v>5</v>
      </c>
      <c r="Q19" s="314">
        <f t="shared" si="4"/>
      </c>
      <c r="R19" s="326" t="s">
        <v>361</v>
      </c>
      <c r="S19" s="324">
        <v>28</v>
      </c>
      <c r="T19" s="324">
        <v>2</v>
      </c>
      <c r="U19" s="325">
        <f t="shared" si="1"/>
        <v>30</v>
      </c>
      <c r="V19" s="412" t="s">
        <v>362</v>
      </c>
      <c r="W19" s="413">
        <v>7</v>
      </c>
      <c r="X19" s="413">
        <v>17</v>
      </c>
      <c r="Y19" s="414">
        <v>24</v>
      </c>
      <c r="Z19" s="321" t="s">
        <v>363</v>
      </c>
      <c r="AA19" s="322">
        <v>0</v>
      </c>
      <c r="AB19" s="322">
        <v>0</v>
      </c>
      <c r="AC19" s="323">
        <f t="shared" si="2"/>
        <v>0</v>
      </c>
      <c r="AD19" s="314">
        <f t="shared" si="5"/>
      </c>
    </row>
    <row r="20" spans="1:30" ht="15.75" customHeight="1" thickBot="1">
      <c r="A20" s="359" t="s">
        <v>364</v>
      </c>
      <c r="B20" s="360">
        <v>36</v>
      </c>
      <c r="C20" s="360">
        <v>3</v>
      </c>
      <c r="D20" s="361">
        <f t="shared" si="3"/>
        <v>39</v>
      </c>
      <c r="E20" s="362" t="s">
        <v>365</v>
      </c>
      <c r="F20" s="363">
        <v>10</v>
      </c>
      <c r="G20" s="363">
        <v>17</v>
      </c>
      <c r="H20" s="383">
        <v>27</v>
      </c>
      <c r="I20" s="353" t="s">
        <v>366</v>
      </c>
      <c r="J20" s="354">
        <v>0</v>
      </c>
      <c r="K20" s="354">
        <v>33</v>
      </c>
      <c r="L20" s="380">
        <v>33</v>
      </c>
      <c r="M20" s="395" t="s">
        <v>367</v>
      </c>
      <c r="N20" s="363">
        <v>1</v>
      </c>
      <c r="O20" s="363">
        <v>0</v>
      </c>
      <c r="P20" s="364">
        <f t="shared" si="0"/>
        <v>1</v>
      </c>
      <c r="Q20" s="314">
        <f t="shared" si="4"/>
      </c>
      <c r="R20" s="318" t="s">
        <v>368</v>
      </c>
      <c r="S20" s="319">
        <v>14</v>
      </c>
      <c r="T20" s="319">
        <v>2</v>
      </c>
      <c r="U20" s="320">
        <f t="shared" si="1"/>
        <v>16</v>
      </c>
      <c r="V20" s="415" t="s">
        <v>369</v>
      </c>
      <c r="W20" s="416">
        <v>21</v>
      </c>
      <c r="X20" s="416">
        <v>1</v>
      </c>
      <c r="Y20" s="417">
        <v>22</v>
      </c>
      <c r="Z20" s="321" t="s">
        <v>370</v>
      </c>
      <c r="AA20" s="322">
        <v>1</v>
      </c>
      <c r="AB20" s="322">
        <v>0</v>
      </c>
      <c r="AC20" s="323">
        <f t="shared" si="2"/>
        <v>1</v>
      </c>
      <c r="AD20" s="314">
        <f t="shared" si="5"/>
      </c>
    </row>
    <row r="21" spans="1:30" ht="15.75" customHeight="1" thickBot="1">
      <c r="A21" s="353" t="s">
        <v>371</v>
      </c>
      <c r="B21" s="354">
        <v>36</v>
      </c>
      <c r="C21" s="354">
        <v>4</v>
      </c>
      <c r="D21" s="355">
        <f t="shared" si="3"/>
        <v>40</v>
      </c>
      <c r="E21" s="362" t="s">
        <v>372</v>
      </c>
      <c r="F21" s="363">
        <v>12</v>
      </c>
      <c r="G21" s="363">
        <v>4</v>
      </c>
      <c r="H21" s="383">
        <v>16</v>
      </c>
      <c r="I21" s="359" t="s">
        <v>373</v>
      </c>
      <c r="J21" s="360">
        <v>4</v>
      </c>
      <c r="K21" s="360">
        <v>32</v>
      </c>
      <c r="L21" s="382">
        <v>36</v>
      </c>
      <c r="M21" s="395" t="s">
        <v>374</v>
      </c>
      <c r="N21" s="363">
        <v>1</v>
      </c>
      <c r="O21" s="363">
        <v>0</v>
      </c>
      <c r="P21" s="364">
        <f t="shared" si="0"/>
        <v>1</v>
      </c>
      <c r="Q21" s="314">
        <f t="shared" si="4"/>
      </c>
      <c r="R21" s="321" t="s">
        <v>375</v>
      </c>
      <c r="S21" s="322">
        <v>17</v>
      </c>
      <c r="T21" s="322">
        <v>0</v>
      </c>
      <c r="U21" s="323">
        <f t="shared" si="1"/>
        <v>17</v>
      </c>
      <c r="V21" s="415" t="s">
        <v>376</v>
      </c>
      <c r="W21" s="416">
        <v>28</v>
      </c>
      <c r="X21" s="416">
        <v>3</v>
      </c>
      <c r="Y21" s="417">
        <v>31</v>
      </c>
      <c r="Z21" s="326" t="s">
        <v>377</v>
      </c>
      <c r="AA21" s="324">
        <v>0</v>
      </c>
      <c r="AB21" s="324">
        <v>0</v>
      </c>
      <c r="AC21" s="325">
        <f t="shared" si="2"/>
        <v>0</v>
      </c>
      <c r="AD21" s="314">
        <f t="shared" si="5"/>
      </c>
    </row>
    <row r="22" spans="1:30" ht="15.75" customHeight="1" thickBot="1">
      <c r="A22" s="356" t="s">
        <v>378</v>
      </c>
      <c r="B22" s="357">
        <v>29</v>
      </c>
      <c r="C22" s="357">
        <v>11</v>
      </c>
      <c r="D22" s="358">
        <f t="shared" si="3"/>
        <v>40</v>
      </c>
      <c r="E22" s="353" t="s">
        <v>379</v>
      </c>
      <c r="F22" s="354">
        <v>2</v>
      </c>
      <c r="G22" s="354">
        <v>30</v>
      </c>
      <c r="H22" s="380">
        <v>32</v>
      </c>
      <c r="I22" s="362" t="s">
        <v>380</v>
      </c>
      <c r="J22" s="363">
        <v>1</v>
      </c>
      <c r="K22" s="363">
        <v>33</v>
      </c>
      <c r="L22" s="383">
        <v>34</v>
      </c>
      <c r="M22" s="395" t="s">
        <v>381</v>
      </c>
      <c r="N22" s="363">
        <v>1</v>
      </c>
      <c r="O22" s="363">
        <v>2</v>
      </c>
      <c r="P22" s="364">
        <f t="shared" si="0"/>
        <v>3</v>
      </c>
      <c r="Q22" s="314">
        <f t="shared" si="4"/>
      </c>
      <c r="R22" s="326" t="s">
        <v>382</v>
      </c>
      <c r="S22" s="324">
        <v>33</v>
      </c>
      <c r="T22" s="324">
        <v>2</v>
      </c>
      <c r="U22" s="325">
        <f t="shared" si="1"/>
        <v>35</v>
      </c>
      <c r="V22" s="418" t="s">
        <v>383</v>
      </c>
      <c r="W22" s="419">
        <v>23</v>
      </c>
      <c r="X22" s="419">
        <v>6</v>
      </c>
      <c r="Y22" s="420">
        <v>29</v>
      </c>
      <c r="Z22" s="318" t="s">
        <v>384</v>
      </c>
      <c r="AA22" s="319">
        <v>3</v>
      </c>
      <c r="AB22" s="319">
        <v>2</v>
      </c>
      <c r="AC22" s="320">
        <f t="shared" si="2"/>
        <v>5</v>
      </c>
      <c r="AD22" s="314">
        <f t="shared" si="5"/>
      </c>
    </row>
    <row r="23" spans="1:30" ht="15.75" customHeight="1" thickBot="1">
      <c r="A23" s="359" t="s">
        <v>385</v>
      </c>
      <c r="B23" s="360">
        <v>31</v>
      </c>
      <c r="C23" s="360">
        <v>9</v>
      </c>
      <c r="D23" s="361">
        <f t="shared" si="3"/>
        <v>40</v>
      </c>
      <c r="E23" s="356" t="s">
        <v>386</v>
      </c>
      <c r="F23" s="357">
        <v>4</v>
      </c>
      <c r="G23" s="357">
        <v>28</v>
      </c>
      <c r="H23" s="381">
        <v>32</v>
      </c>
      <c r="I23" s="362" t="s">
        <v>387</v>
      </c>
      <c r="J23" s="363">
        <v>0</v>
      </c>
      <c r="K23" s="363">
        <v>10</v>
      </c>
      <c r="L23" s="383">
        <v>10</v>
      </c>
      <c r="M23" s="395" t="s">
        <v>388</v>
      </c>
      <c r="N23" s="363">
        <v>0</v>
      </c>
      <c r="O23" s="363">
        <v>0</v>
      </c>
      <c r="P23" s="364">
        <f t="shared" si="0"/>
        <v>0</v>
      </c>
      <c r="Q23" s="314">
        <f t="shared" si="4"/>
      </c>
      <c r="R23" s="318" t="s">
        <v>389</v>
      </c>
      <c r="S23" s="319">
        <v>13</v>
      </c>
      <c r="T23" s="319">
        <v>6</v>
      </c>
      <c r="U23" s="320">
        <f t="shared" si="1"/>
        <v>19</v>
      </c>
      <c r="V23" s="412" t="s">
        <v>390</v>
      </c>
      <c r="W23" s="413">
        <v>8</v>
      </c>
      <c r="X23" s="413">
        <v>2</v>
      </c>
      <c r="Y23" s="414">
        <v>10</v>
      </c>
      <c r="Z23" s="326" t="s">
        <v>305</v>
      </c>
      <c r="AA23" s="324">
        <v>0</v>
      </c>
      <c r="AB23" s="324">
        <v>0</v>
      </c>
      <c r="AC23" s="325">
        <f t="shared" si="2"/>
        <v>0</v>
      </c>
      <c r="AD23" s="314">
        <f t="shared" si="5"/>
      </c>
    </row>
    <row r="24" spans="1:30" ht="15.75" customHeight="1" thickBot="1">
      <c r="A24" s="353" t="s">
        <v>391</v>
      </c>
      <c r="B24" s="354">
        <v>29</v>
      </c>
      <c r="C24" s="354">
        <v>10</v>
      </c>
      <c r="D24" s="355">
        <f t="shared" si="3"/>
        <v>39</v>
      </c>
      <c r="E24" s="356" t="s">
        <v>392</v>
      </c>
      <c r="F24" s="357">
        <v>0</v>
      </c>
      <c r="G24" s="357">
        <v>35</v>
      </c>
      <c r="H24" s="381">
        <v>35</v>
      </c>
      <c r="I24" s="353" t="s">
        <v>393</v>
      </c>
      <c r="J24" s="354">
        <v>3</v>
      </c>
      <c r="K24" s="354">
        <v>21</v>
      </c>
      <c r="L24" s="380">
        <v>24</v>
      </c>
      <c r="M24" s="395" t="s">
        <v>394</v>
      </c>
      <c r="N24" s="363">
        <v>0</v>
      </c>
      <c r="O24" s="363">
        <v>0</v>
      </c>
      <c r="P24" s="364">
        <f t="shared" si="0"/>
        <v>0</v>
      </c>
      <c r="Q24" s="314">
        <f t="shared" si="4"/>
      </c>
      <c r="R24" s="326" t="s">
        <v>395</v>
      </c>
      <c r="S24" s="324">
        <v>15</v>
      </c>
      <c r="T24" s="324">
        <v>2</v>
      </c>
      <c r="U24" s="325">
        <f t="shared" si="1"/>
        <v>17</v>
      </c>
      <c r="V24" s="418" t="s">
        <v>396</v>
      </c>
      <c r="W24" s="419">
        <v>18</v>
      </c>
      <c r="X24" s="419">
        <v>1</v>
      </c>
      <c r="Y24" s="420">
        <v>19</v>
      </c>
      <c r="Z24" s="318" t="s">
        <v>397</v>
      </c>
      <c r="AA24" s="319">
        <v>3</v>
      </c>
      <c r="AB24" s="319">
        <v>1</v>
      </c>
      <c r="AC24" s="320">
        <f t="shared" si="2"/>
        <v>4</v>
      </c>
      <c r="AD24" s="314">
        <f t="shared" si="5"/>
      </c>
    </row>
    <row r="25" spans="1:30" ht="15.75" customHeight="1" thickBot="1">
      <c r="A25" s="359" t="s">
        <v>395</v>
      </c>
      <c r="B25" s="360">
        <v>28</v>
      </c>
      <c r="C25" s="360">
        <v>11</v>
      </c>
      <c r="D25" s="361">
        <f t="shared" si="3"/>
        <v>39</v>
      </c>
      <c r="E25" s="353" t="s">
        <v>398</v>
      </c>
      <c r="F25" s="354">
        <v>0</v>
      </c>
      <c r="G25" s="354">
        <v>21</v>
      </c>
      <c r="H25" s="380">
        <v>21</v>
      </c>
      <c r="I25" s="356" t="s">
        <v>399</v>
      </c>
      <c r="J25" s="357">
        <v>10</v>
      </c>
      <c r="K25" s="357">
        <v>15</v>
      </c>
      <c r="L25" s="381">
        <v>25</v>
      </c>
      <c r="M25" s="395" t="s">
        <v>400</v>
      </c>
      <c r="N25" s="363">
        <v>0</v>
      </c>
      <c r="O25" s="363">
        <v>0</v>
      </c>
      <c r="P25" s="364">
        <f t="shared" si="0"/>
        <v>0</v>
      </c>
      <c r="Q25" s="314">
        <f t="shared" si="4"/>
      </c>
      <c r="R25" s="318" t="s">
        <v>401</v>
      </c>
      <c r="S25" s="319">
        <v>5</v>
      </c>
      <c r="T25" s="319">
        <v>8</v>
      </c>
      <c r="U25" s="320">
        <f t="shared" si="1"/>
        <v>13</v>
      </c>
      <c r="V25" s="412" t="s">
        <v>402</v>
      </c>
      <c r="W25" s="413">
        <v>4</v>
      </c>
      <c r="X25" s="413">
        <v>4</v>
      </c>
      <c r="Y25" s="414">
        <v>8</v>
      </c>
      <c r="Z25" s="326" t="s">
        <v>312</v>
      </c>
      <c r="AA25" s="324">
        <v>0</v>
      </c>
      <c r="AB25" s="324">
        <v>1</v>
      </c>
      <c r="AC25" s="325">
        <f t="shared" si="2"/>
        <v>1</v>
      </c>
      <c r="AD25" s="314">
        <f t="shared" si="5"/>
      </c>
    </row>
    <row r="26" spans="1:30" ht="15.75" customHeight="1" thickBot="1">
      <c r="A26" s="353" t="s">
        <v>403</v>
      </c>
      <c r="B26" s="354">
        <v>12</v>
      </c>
      <c r="C26" s="354">
        <v>9</v>
      </c>
      <c r="D26" s="355">
        <f t="shared" si="3"/>
        <v>21</v>
      </c>
      <c r="E26" s="359" t="s">
        <v>404</v>
      </c>
      <c r="F26" s="360">
        <v>1</v>
      </c>
      <c r="G26" s="360">
        <v>19</v>
      </c>
      <c r="H26" s="382">
        <v>20</v>
      </c>
      <c r="I26" s="359" t="s">
        <v>405</v>
      </c>
      <c r="J26" s="360">
        <v>13</v>
      </c>
      <c r="K26" s="360">
        <v>25</v>
      </c>
      <c r="L26" s="382">
        <v>38</v>
      </c>
      <c r="M26" s="395" t="s">
        <v>406</v>
      </c>
      <c r="N26" s="363">
        <v>0</v>
      </c>
      <c r="O26" s="363">
        <v>1</v>
      </c>
      <c r="P26" s="364">
        <f t="shared" si="0"/>
        <v>1</v>
      </c>
      <c r="Q26" s="314">
        <f t="shared" si="4"/>
      </c>
      <c r="R26" s="326" t="s">
        <v>407</v>
      </c>
      <c r="S26" s="324">
        <v>4</v>
      </c>
      <c r="T26" s="324">
        <v>7</v>
      </c>
      <c r="U26" s="325">
        <f t="shared" si="1"/>
        <v>11</v>
      </c>
      <c r="V26" s="418" t="s">
        <v>408</v>
      </c>
      <c r="W26" s="419">
        <v>11</v>
      </c>
      <c r="X26" s="419">
        <v>4</v>
      </c>
      <c r="Y26" s="420">
        <v>15</v>
      </c>
      <c r="Z26" s="329" t="s">
        <v>409</v>
      </c>
      <c r="AA26" s="327">
        <v>1</v>
      </c>
      <c r="AB26" s="327">
        <v>0</v>
      </c>
      <c r="AC26" s="328">
        <f t="shared" si="2"/>
        <v>1</v>
      </c>
      <c r="AD26" s="314">
        <f t="shared" si="5"/>
      </c>
    </row>
    <row r="27" spans="1:30" ht="15.75" customHeight="1" thickBot="1">
      <c r="A27" s="359" t="s">
        <v>407</v>
      </c>
      <c r="B27" s="360">
        <v>9</v>
      </c>
      <c r="C27" s="360">
        <v>13</v>
      </c>
      <c r="D27" s="361">
        <f t="shared" si="3"/>
        <v>22</v>
      </c>
      <c r="E27" s="384" t="s">
        <v>410</v>
      </c>
      <c r="F27" s="385">
        <v>0</v>
      </c>
      <c r="G27" s="385">
        <v>16</v>
      </c>
      <c r="H27" s="386">
        <v>16</v>
      </c>
      <c r="I27" s="362" t="s">
        <v>411</v>
      </c>
      <c r="J27" s="363">
        <v>1</v>
      </c>
      <c r="K27" s="363">
        <v>10</v>
      </c>
      <c r="L27" s="383">
        <v>11</v>
      </c>
      <c r="M27" s="396" t="s">
        <v>4</v>
      </c>
      <c r="N27" s="363">
        <f>SUM(N4:N26)</f>
        <v>52</v>
      </c>
      <c r="O27" s="363">
        <f>SUM(O4:O26)</f>
        <v>12</v>
      </c>
      <c r="P27" s="364">
        <f t="shared" si="0"/>
        <v>64</v>
      </c>
      <c r="Q27" s="314">
        <f t="shared" si="4"/>
      </c>
      <c r="R27" s="329" t="s">
        <v>412</v>
      </c>
      <c r="S27" s="327">
        <v>7</v>
      </c>
      <c r="T27" s="327">
        <v>3</v>
      </c>
      <c r="U27" s="328">
        <f t="shared" si="1"/>
        <v>10</v>
      </c>
      <c r="V27" s="412" t="s">
        <v>413</v>
      </c>
      <c r="W27" s="413">
        <v>6</v>
      </c>
      <c r="X27" s="413">
        <v>4</v>
      </c>
      <c r="Y27" s="414">
        <v>10</v>
      </c>
      <c r="Z27" s="329" t="s">
        <v>414</v>
      </c>
      <c r="AA27" s="327">
        <v>7</v>
      </c>
      <c r="AB27" s="327">
        <v>0</v>
      </c>
      <c r="AC27" s="328">
        <f t="shared" si="2"/>
        <v>7</v>
      </c>
      <c r="AD27" s="314">
        <f t="shared" si="5"/>
      </c>
    </row>
    <row r="28" spans="1:30" ht="15.75" customHeight="1" thickBot="1">
      <c r="A28" s="362" t="s">
        <v>415</v>
      </c>
      <c r="B28" s="363">
        <v>8</v>
      </c>
      <c r="C28" s="363">
        <v>8</v>
      </c>
      <c r="D28" s="364">
        <f t="shared" si="3"/>
        <v>16</v>
      </c>
      <c r="E28" s="353" t="s">
        <v>416</v>
      </c>
      <c r="F28" s="354">
        <v>4</v>
      </c>
      <c r="G28" s="354">
        <v>28</v>
      </c>
      <c r="H28" s="380">
        <v>32</v>
      </c>
      <c r="I28" s="362" t="s">
        <v>417</v>
      </c>
      <c r="J28" s="363">
        <v>7</v>
      </c>
      <c r="K28" s="363">
        <v>4</v>
      </c>
      <c r="L28" s="383">
        <v>11</v>
      </c>
      <c r="Q28" s="314">
        <f t="shared" si="4"/>
      </c>
      <c r="R28" s="329" t="s">
        <v>418</v>
      </c>
      <c r="S28" s="327">
        <v>21</v>
      </c>
      <c r="T28" s="327">
        <v>0</v>
      </c>
      <c r="U28" s="328">
        <f t="shared" si="1"/>
        <v>21</v>
      </c>
      <c r="V28" s="418" t="s">
        <v>372</v>
      </c>
      <c r="W28" s="419">
        <v>11</v>
      </c>
      <c r="X28" s="419">
        <v>1</v>
      </c>
      <c r="Y28" s="420">
        <v>12</v>
      </c>
      <c r="Z28" s="318" t="s">
        <v>419</v>
      </c>
      <c r="AA28" s="319">
        <v>1</v>
      </c>
      <c r="AB28" s="319">
        <v>1</v>
      </c>
      <c r="AC28" s="320">
        <f t="shared" si="2"/>
        <v>2</v>
      </c>
      <c r="AD28" s="314">
        <f t="shared" si="5"/>
      </c>
    </row>
    <row r="29" spans="1:30" ht="15.75" customHeight="1" thickBot="1">
      <c r="A29" s="353" t="s">
        <v>420</v>
      </c>
      <c r="B29" s="354">
        <v>0</v>
      </c>
      <c r="C29" s="354">
        <v>38</v>
      </c>
      <c r="D29" s="355">
        <f t="shared" si="3"/>
        <v>38</v>
      </c>
      <c r="E29" s="356" t="s">
        <v>421</v>
      </c>
      <c r="F29" s="357">
        <v>8</v>
      </c>
      <c r="G29" s="357">
        <v>20</v>
      </c>
      <c r="H29" s="381">
        <v>28</v>
      </c>
      <c r="I29" s="362" t="s">
        <v>422</v>
      </c>
      <c r="J29" s="363">
        <v>0</v>
      </c>
      <c r="K29" s="363">
        <v>4</v>
      </c>
      <c r="L29" s="383">
        <v>4</v>
      </c>
      <c r="Q29" s="314">
        <f t="shared" si="4"/>
      </c>
      <c r="R29" s="318" t="s">
        <v>423</v>
      </c>
      <c r="S29" s="319">
        <v>0</v>
      </c>
      <c r="T29" s="319">
        <v>46</v>
      </c>
      <c r="U29" s="320">
        <f t="shared" si="1"/>
        <v>46</v>
      </c>
      <c r="V29" s="421" t="s">
        <v>424</v>
      </c>
      <c r="W29" s="422">
        <v>12</v>
      </c>
      <c r="X29" s="422">
        <v>1</v>
      </c>
      <c r="Y29" s="423">
        <v>13</v>
      </c>
      <c r="Z29" s="326" t="s">
        <v>325</v>
      </c>
      <c r="AA29" s="324">
        <v>0</v>
      </c>
      <c r="AB29" s="324">
        <v>0</v>
      </c>
      <c r="AC29" s="325">
        <f t="shared" si="2"/>
        <v>0</v>
      </c>
      <c r="AD29" s="314">
        <f t="shared" si="5"/>
      </c>
    </row>
    <row r="30" spans="1:30" ht="15.75" customHeight="1" thickBot="1">
      <c r="A30" s="356" t="s">
        <v>425</v>
      </c>
      <c r="B30" s="357">
        <v>4</v>
      </c>
      <c r="C30" s="357">
        <v>36</v>
      </c>
      <c r="D30" s="358">
        <f t="shared" si="3"/>
        <v>40</v>
      </c>
      <c r="E30" s="387" t="s">
        <v>426</v>
      </c>
      <c r="F30" s="388">
        <v>9</v>
      </c>
      <c r="G30" s="388">
        <v>14</v>
      </c>
      <c r="H30" s="389">
        <v>23</v>
      </c>
      <c r="I30" s="362" t="s">
        <v>427</v>
      </c>
      <c r="J30" s="363">
        <v>4</v>
      </c>
      <c r="K30" s="363">
        <v>1</v>
      </c>
      <c r="L30" s="383">
        <v>5</v>
      </c>
      <c r="Q30" s="314">
        <f t="shared" si="4"/>
      </c>
      <c r="R30" s="321" t="s">
        <v>425</v>
      </c>
      <c r="S30" s="322">
        <v>2</v>
      </c>
      <c r="T30" s="322">
        <v>38</v>
      </c>
      <c r="U30" s="323">
        <f t="shared" si="1"/>
        <v>40</v>
      </c>
      <c r="V30" s="412" t="s">
        <v>428</v>
      </c>
      <c r="W30" s="413">
        <v>1</v>
      </c>
      <c r="X30" s="413">
        <v>31</v>
      </c>
      <c r="Y30" s="414">
        <v>32</v>
      </c>
      <c r="Z30" s="318" t="s">
        <v>429</v>
      </c>
      <c r="AA30" s="319">
        <v>0</v>
      </c>
      <c r="AB30" s="319">
        <v>2</v>
      </c>
      <c r="AC30" s="320">
        <f t="shared" si="2"/>
        <v>2</v>
      </c>
      <c r="AD30" s="314">
        <f t="shared" si="5"/>
      </c>
    </row>
    <row r="31" spans="1:30" ht="15.75" customHeight="1" thickBot="1">
      <c r="A31" s="356" t="s">
        <v>430</v>
      </c>
      <c r="B31" s="357">
        <v>0</v>
      </c>
      <c r="C31" s="357">
        <v>38</v>
      </c>
      <c r="D31" s="358">
        <f t="shared" si="3"/>
        <v>38</v>
      </c>
      <c r="E31" s="359" t="s">
        <v>431</v>
      </c>
      <c r="F31" s="360">
        <v>6</v>
      </c>
      <c r="G31" s="360">
        <v>22</v>
      </c>
      <c r="H31" s="382">
        <v>28</v>
      </c>
      <c r="I31" s="362" t="s">
        <v>432</v>
      </c>
      <c r="J31" s="363">
        <v>18</v>
      </c>
      <c r="K31" s="363">
        <v>10</v>
      </c>
      <c r="L31" s="383">
        <v>28</v>
      </c>
      <c r="Q31" s="314">
        <f t="shared" si="4"/>
      </c>
      <c r="R31" s="326" t="s">
        <v>430</v>
      </c>
      <c r="S31" s="324">
        <v>3</v>
      </c>
      <c r="T31" s="324">
        <v>37</v>
      </c>
      <c r="U31" s="325">
        <f t="shared" si="1"/>
        <v>40</v>
      </c>
      <c r="V31" s="415" t="s">
        <v>386</v>
      </c>
      <c r="W31" s="416">
        <v>0</v>
      </c>
      <c r="X31" s="416">
        <v>39</v>
      </c>
      <c r="Y31" s="417">
        <v>39</v>
      </c>
      <c r="Z31" s="326" t="s">
        <v>332</v>
      </c>
      <c r="AA31" s="324">
        <v>0</v>
      </c>
      <c r="AB31" s="324">
        <v>0</v>
      </c>
      <c r="AC31" s="325">
        <f t="shared" si="2"/>
        <v>0</v>
      </c>
      <c r="AD31" s="314">
        <f t="shared" si="5"/>
      </c>
    </row>
    <row r="32" spans="1:30" ht="15.75" customHeight="1" thickBot="1">
      <c r="A32" s="359" t="s">
        <v>433</v>
      </c>
      <c r="B32" s="360">
        <v>0</v>
      </c>
      <c r="C32" s="360">
        <v>38</v>
      </c>
      <c r="D32" s="361">
        <f t="shared" si="3"/>
        <v>38</v>
      </c>
      <c r="E32" s="362" t="s">
        <v>434</v>
      </c>
      <c r="F32" s="363">
        <v>0</v>
      </c>
      <c r="G32" s="363">
        <v>7</v>
      </c>
      <c r="H32" s="383">
        <v>7</v>
      </c>
      <c r="I32" s="362" t="s">
        <v>435</v>
      </c>
      <c r="J32" s="363">
        <v>0</v>
      </c>
      <c r="K32" s="363">
        <v>1</v>
      </c>
      <c r="L32" s="383">
        <v>1</v>
      </c>
      <c r="Q32" s="314">
        <f t="shared" si="4"/>
      </c>
      <c r="R32" s="318" t="s">
        <v>436</v>
      </c>
      <c r="S32" s="319">
        <v>0</v>
      </c>
      <c r="T32" s="319">
        <v>24</v>
      </c>
      <c r="U32" s="320">
        <f t="shared" si="1"/>
        <v>24</v>
      </c>
      <c r="V32" s="418" t="s">
        <v>392</v>
      </c>
      <c r="W32" s="419">
        <v>0</v>
      </c>
      <c r="X32" s="419">
        <v>30</v>
      </c>
      <c r="Y32" s="420">
        <v>30</v>
      </c>
      <c r="Z32" s="318" t="s">
        <v>437</v>
      </c>
      <c r="AA32" s="319">
        <v>0</v>
      </c>
      <c r="AB32" s="319">
        <v>0</v>
      </c>
      <c r="AC32" s="320">
        <f t="shared" si="2"/>
        <v>0</v>
      </c>
      <c r="AD32" s="314">
        <f t="shared" si="5"/>
      </c>
    </row>
    <row r="33" spans="1:30" ht="15.75" customHeight="1" thickBot="1">
      <c r="A33" s="353" t="s">
        <v>438</v>
      </c>
      <c r="B33" s="354">
        <v>0</v>
      </c>
      <c r="C33" s="354">
        <v>30</v>
      </c>
      <c r="D33" s="355">
        <f t="shared" si="3"/>
        <v>30</v>
      </c>
      <c r="E33" s="362" t="s">
        <v>439</v>
      </c>
      <c r="F33" s="363">
        <v>6</v>
      </c>
      <c r="G33" s="363">
        <v>6</v>
      </c>
      <c r="H33" s="383">
        <v>12</v>
      </c>
      <c r="I33" s="362" t="s">
        <v>440</v>
      </c>
      <c r="J33" s="363">
        <v>5</v>
      </c>
      <c r="K33" s="363">
        <v>35</v>
      </c>
      <c r="L33" s="383">
        <v>40</v>
      </c>
      <c r="Q33" s="314">
        <f t="shared" si="4"/>
      </c>
      <c r="R33" s="326" t="s">
        <v>441</v>
      </c>
      <c r="S33" s="324">
        <v>1</v>
      </c>
      <c r="T33" s="324">
        <v>26</v>
      </c>
      <c r="U33" s="325">
        <f t="shared" si="1"/>
        <v>27</v>
      </c>
      <c r="V33" s="412" t="s">
        <v>442</v>
      </c>
      <c r="W33" s="413">
        <v>0</v>
      </c>
      <c r="X33" s="413">
        <v>15</v>
      </c>
      <c r="Y33" s="414">
        <v>15</v>
      </c>
      <c r="Z33" s="326" t="s">
        <v>339</v>
      </c>
      <c r="AA33" s="324">
        <v>0</v>
      </c>
      <c r="AB33" s="324">
        <v>0</v>
      </c>
      <c r="AC33" s="325">
        <f t="shared" si="2"/>
        <v>0</v>
      </c>
      <c r="AD33" s="314">
        <f t="shared" si="5"/>
      </c>
    </row>
    <row r="34" spans="1:30" ht="15.75" customHeight="1" thickBot="1">
      <c r="A34" s="359" t="s">
        <v>441</v>
      </c>
      <c r="B34" s="360">
        <v>1</v>
      </c>
      <c r="C34" s="360">
        <v>24</v>
      </c>
      <c r="D34" s="361">
        <f t="shared" si="3"/>
        <v>25</v>
      </c>
      <c r="E34" s="362" t="s">
        <v>443</v>
      </c>
      <c r="F34" s="363">
        <v>2</v>
      </c>
      <c r="G34" s="363">
        <v>3</v>
      </c>
      <c r="H34" s="383">
        <v>5</v>
      </c>
      <c r="I34" s="362" t="s">
        <v>444</v>
      </c>
      <c r="J34" s="363">
        <v>0</v>
      </c>
      <c r="K34" s="363">
        <v>4</v>
      </c>
      <c r="L34" s="383">
        <v>4</v>
      </c>
      <c r="Q34" s="314">
        <f t="shared" si="4"/>
      </c>
      <c r="R34" s="318" t="s">
        <v>445</v>
      </c>
      <c r="S34" s="319">
        <v>1</v>
      </c>
      <c r="T34" s="319">
        <v>15</v>
      </c>
      <c r="U34" s="320">
        <f t="shared" si="1"/>
        <v>16</v>
      </c>
      <c r="V34" s="418" t="s">
        <v>404</v>
      </c>
      <c r="W34" s="419">
        <v>1</v>
      </c>
      <c r="X34" s="419">
        <v>25</v>
      </c>
      <c r="Y34" s="420">
        <v>26</v>
      </c>
      <c r="Z34" s="318" t="s">
        <v>446</v>
      </c>
      <c r="AA34" s="319">
        <v>0</v>
      </c>
      <c r="AB34" s="319">
        <v>0</v>
      </c>
      <c r="AC34" s="320">
        <f t="shared" si="2"/>
        <v>0</v>
      </c>
      <c r="AD34" s="314">
        <f t="shared" si="5"/>
      </c>
    </row>
    <row r="35" spans="1:30" ht="15.75" customHeight="1" thickBot="1">
      <c r="A35" s="362" t="s">
        <v>447</v>
      </c>
      <c r="B35" s="363">
        <v>0</v>
      </c>
      <c r="C35" s="363">
        <v>16</v>
      </c>
      <c r="D35" s="364">
        <f t="shared" si="3"/>
        <v>16</v>
      </c>
      <c r="E35" s="362" t="s">
        <v>448</v>
      </c>
      <c r="F35" s="363">
        <v>4</v>
      </c>
      <c r="G35" s="363">
        <v>0</v>
      </c>
      <c r="H35" s="383">
        <v>4</v>
      </c>
      <c r="I35" s="362" t="s">
        <v>449</v>
      </c>
      <c r="J35" s="363">
        <v>1</v>
      </c>
      <c r="K35" s="363">
        <v>18</v>
      </c>
      <c r="L35" s="383">
        <v>19</v>
      </c>
      <c r="Q35" s="314">
        <f t="shared" si="4"/>
      </c>
      <c r="R35" s="326" t="s">
        <v>450</v>
      </c>
      <c r="S35" s="324">
        <v>2</v>
      </c>
      <c r="T35" s="324">
        <v>8</v>
      </c>
      <c r="U35" s="325">
        <f t="shared" si="1"/>
        <v>10</v>
      </c>
      <c r="V35" s="412" t="s">
        <v>451</v>
      </c>
      <c r="W35" s="413">
        <v>0</v>
      </c>
      <c r="X35" s="413">
        <v>6</v>
      </c>
      <c r="Y35" s="414">
        <v>6</v>
      </c>
      <c r="Z35" s="326" t="s">
        <v>346</v>
      </c>
      <c r="AA35" s="324">
        <v>0</v>
      </c>
      <c r="AB35" s="324">
        <v>0</v>
      </c>
      <c r="AC35" s="325">
        <f t="shared" si="2"/>
        <v>0</v>
      </c>
      <c r="AD35" s="314">
        <f t="shared" si="5"/>
      </c>
    </row>
    <row r="36" spans="1:30" ht="15.75" customHeight="1" thickBot="1">
      <c r="A36" s="353" t="s">
        <v>452</v>
      </c>
      <c r="B36" s="354">
        <v>6</v>
      </c>
      <c r="C36" s="354">
        <v>32</v>
      </c>
      <c r="D36" s="355">
        <f t="shared" si="3"/>
        <v>38</v>
      </c>
      <c r="E36" s="353" t="s">
        <v>453</v>
      </c>
      <c r="F36" s="354">
        <v>14</v>
      </c>
      <c r="G36" s="354">
        <v>9</v>
      </c>
      <c r="H36" s="380">
        <v>23</v>
      </c>
      <c r="I36" s="365" t="s">
        <v>4</v>
      </c>
      <c r="J36" s="363">
        <f>SUM(J4:J35)</f>
        <v>377</v>
      </c>
      <c r="K36" s="363">
        <f>SUM(K4:K35)</f>
        <v>289</v>
      </c>
      <c r="L36" s="383">
        <f>SUM(L4:L35)</f>
        <v>666</v>
      </c>
      <c r="Q36" s="314">
        <f t="shared" si="4"/>
      </c>
      <c r="R36" s="318" t="s">
        <v>454</v>
      </c>
      <c r="S36" s="319">
        <v>16</v>
      </c>
      <c r="T36" s="319">
        <v>19</v>
      </c>
      <c r="U36" s="320">
        <f t="shared" si="1"/>
        <v>35</v>
      </c>
      <c r="V36" s="418" t="s">
        <v>455</v>
      </c>
      <c r="W36" s="419">
        <v>0</v>
      </c>
      <c r="X36" s="419">
        <v>21</v>
      </c>
      <c r="Y36" s="420">
        <v>21</v>
      </c>
      <c r="Z36" s="329" t="s">
        <v>456</v>
      </c>
      <c r="AA36" s="327">
        <v>0</v>
      </c>
      <c r="AB36" s="327">
        <v>0</v>
      </c>
      <c r="AC36" s="328">
        <f t="shared" si="2"/>
        <v>0</v>
      </c>
      <c r="AD36" s="314">
        <f t="shared" si="5"/>
      </c>
    </row>
    <row r="37" spans="1:30" ht="15.75" customHeight="1" thickBot="1">
      <c r="A37" s="356" t="s">
        <v>457</v>
      </c>
      <c r="B37" s="357">
        <v>13</v>
      </c>
      <c r="C37" s="357">
        <v>25</v>
      </c>
      <c r="D37" s="358">
        <f t="shared" si="3"/>
        <v>38</v>
      </c>
      <c r="E37" s="359" t="s">
        <v>458</v>
      </c>
      <c r="F37" s="360">
        <v>17</v>
      </c>
      <c r="G37" s="360">
        <v>5</v>
      </c>
      <c r="H37" s="382">
        <v>22</v>
      </c>
      <c r="Q37" s="314">
        <f aca="true" t="shared" si="6" ref="Q37:Q42">IF(SUM(F37:G37)=H37,"","*")</f>
      </c>
      <c r="R37" s="321" t="s">
        <v>457</v>
      </c>
      <c r="S37" s="322">
        <v>13</v>
      </c>
      <c r="T37" s="322">
        <v>20</v>
      </c>
      <c r="U37" s="323">
        <f t="shared" si="1"/>
        <v>33</v>
      </c>
      <c r="V37" s="412" t="s">
        <v>459</v>
      </c>
      <c r="W37" s="413">
        <v>4</v>
      </c>
      <c r="X37" s="413">
        <v>28</v>
      </c>
      <c r="Y37" s="414">
        <v>32</v>
      </c>
      <c r="Z37" s="329" t="s">
        <v>460</v>
      </c>
      <c r="AA37" s="327">
        <v>0</v>
      </c>
      <c r="AB37" s="327">
        <v>0</v>
      </c>
      <c r="AC37" s="328">
        <f t="shared" si="2"/>
        <v>0</v>
      </c>
      <c r="AD37" s="314">
        <f t="shared" si="5"/>
      </c>
    </row>
    <row r="38" spans="1:30" ht="15.75" customHeight="1" thickBot="1">
      <c r="A38" s="359" t="s">
        <v>461</v>
      </c>
      <c r="B38" s="360">
        <v>15</v>
      </c>
      <c r="C38" s="360">
        <v>25</v>
      </c>
      <c r="D38" s="361">
        <f t="shared" si="3"/>
        <v>40</v>
      </c>
      <c r="E38" s="362" t="s">
        <v>462</v>
      </c>
      <c r="F38" s="363">
        <v>3</v>
      </c>
      <c r="G38" s="363">
        <v>1</v>
      </c>
      <c r="H38" s="383">
        <v>4</v>
      </c>
      <c r="Q38" s="314">
        <f t="shared" si="6"/>
      </c>
      <c r="R38" s="326" t="s">
        <v>461</v>
      </c>
      <c r="S38" s="324">
        <v>10</v>
      </c>
      <c r="T38" s="324">
        <v>19</v>
      </c>
      <c r="U38" s="325">
        <f t="shared" si="1"/>
        <v>29</v>
      </c>
      <c r="V38" s="418" t="s">
        <v>421</v>
      </c>
      <c r="W38" s="419">
        <v>3</v>
      </c>
      <c r="X38" s="419">
        <v>40</v>
      </c>
      <c r="Y38" s="420">
        <v>43</v>
      </c>
      <c r="Z38" s="329" t="s">
        <v>367</v>
      </c>
      <c r="AA38" s="327">
        <v>0</v>
      </c>
      <c r="AB38" s="327">
        <v>0</v>
      </c>
      <c r="AC38" s="328">
        <f t="shared" si="2"/>
        <v>0</v>
      </c>
      <c r="AD38" s="314">
        <f t="shared" si="5"/>
      </c>
    </row>
    <row r="39" spans="1:30" ht="15.75" customHeight="1" thickBot="1">
      <c r="A39" s="362" t="s">
        <v>463</v>
      </c>
      <c r="B39" s="363">
        <v>2</v>
      </c>
      <c r="C39" s="363">
        <v>8</v>
      </c>
      <c r="D39" s="364">
        <f t="shared" si="3"/>
        <v>10</v>
      </c>
      <c r="E39" s="353" t="s">
        <v>464</v>
      </c>
      <c r="F39" s="354">
        <v>5</v>
      </c>
      <c r="G39" s="354">
        <v>32</v>
      </c>
      <c r="H39" s="380">
        <v>37</v>
      </c>
      <c r="Q39" s="314">
        <f t="shared" si="6"/>
      </c>
      <c r="R39" s="329" t="s">
        <v>463</v>
      </c>
      <c r="S39" s="327">
        <v>2</v>
      </c>
      <c r="T39" s="327">
        <v>8</v>
      </c>
      <c r="U39" s="328">
        <f t="shared" si="1"/>
        <v>10</v>
      </c>
      <c r="V39" s="421" t="s">
        <v>434</v>
      </c>
      <c r="W39" s="422">
        <v>2</v>
      </c>
      <c r="X39" s="422">
        <v>5</v>
      </c>
      <c r="Y39" s="423">
        <v>7</v>
      </c>
      <c r="Z39" s="329" t="s">
        <v>374</v>
      </c>
      <c r="AA39" s="327">
        <v>0</v>
      </c>
      <c r="AB39" s="327">
        <v>0</v>
      </c>
      <c r="AC39" s="328">
        <f t="shared" si="2"/>
        <v>0</v>
      </c>
      <c r="AD39" s="314">
        <f t="shared" si="5"/>
      </c>
    </row>
    <row r="40" spans="1:30" ht="15.75" customHeight="1" thickBot="1">
      <c r="A40" s="362" t="s">
        <v>465</v>
      </c>
      <c r="B40" s="363">
        <v>6</v>
      </c>
      <c r="C40" s="363">
        <v>6</v>
      </c>
      <c r="D40" s="364">
        <f t="shared" si="3"/>
        <v>12</v>
      </c>
      <c r="E40" s="359" t="s">
        <v>466</v>
      </c>
      <c r="F40" s="360">
        <v>5</v>
      </c>
      <c r="G40" s="360">
        <v>22</v>
      </c>
      <c r="H40" s="382">
        <v>27</v>
      </c>
      <c r="Q40" s="314">
        <f t="shared" si="6"/>
      </c>
      <c r="R40" s="329" t="s">
        <v>467</v>
      </c>
      <c r="S40" s="327">
        <v>0</v>
      </c>
      <c r="T40" s="327">
        <v>16</v>
      </c>
      <c r="U40" s="328">
        <f t="shared" si="1"/>
        <v>16</v>
      </c>
      <c r="V40" s="421" t="s">
        <v>468</v>
      </c>
      <c r="W40" s="422">
        <v>5</v>
      </c>
      <c r="X40" s="422">
        <v>22</v>
      </c>
      <c r="Y40" s="423">
        <v>27</v>
      </c>
      <c r="Z40" s="318" t="s">
        <v>469</v>
      </c>
      <c r="AA40" s="319">
        <v>0</v>
      </c>
      <c r="AB40" s="319">
        <v>0</v>
      </c>
      <c r="AC40" s="320">
        <f t="shared" si="2"/>
        <v>0</v>
      </c>
      <c r="AD40" s="314">
        <f t="shared" si="5"/>
      </c>
    </row>
    <row r="41" spans="1:30" ht="15.75" customHeight="1" thickBot="1">
      <c r="A41" s="362" t="s">
        <v>470</v>
      </c>
      <c r="B41" s="363">
        <v>1</v>
      </c>
      <c r="C41" s="363">
        <v>16</v>
      </c>
      <c r="D41" s="364">
        <f t="shared" si="3"/>
        <v>17</v>
      </c>
      <c r="E41" s="362" t="s">
        <v>471</v>
      </c>
      <c r="F41" s="363">
        <v>2</v>
      </c>
      <c r="G41" s="363">
        <v>4</v>
      </c>
      <c r="H41" s="383">
        <v>6</v>
      </c>
      <c r="Q41" s="314">
        <f t="shared" si="6"/>
      </c>
      <c r="R41" s="329" t="s">
        <v>470</v>
      </c>
      <c r="S41" s="327">
        <v>5</v>
      </c>
      <c r="T41" s="327">
        <v>12</v>
      </c>
      <c r="U41" s="328">
        <f t="shared" si="1"/>
        <v>17</v>
      </c>
      <c r="V41" s="421" t="s">
        <v>443</v>
      </c>
      <c r="W41" s="422">
        <v>4</v>
      </c>
      <c r="X41" s="422">
        <v>20</v>
      </c>
      <c r="Y41" s="423">
        <v>24</v>
      </c>
      <c r="Z41" s="326" t="s">
        <v>394</v>
      </c>
      <c r="AA41" s="324">
        <v>0</v>
      </c>
      <c r="AB41" s="324">
        <v>0</v>
      </c>
      <c r="AC41" s="325">
        <f t="shared" si="2"/>
        <v>0</v>
      </c>
      <c r="AD41" s="314">
        <f t="shared" si="5"/>
      </c>
    </row>
    <row r="42" spans="1:30" ht="15.75" customHeight="1" thickBot="1">
      <c r="A42" s="362" t="s">
        <v>472</v>
      </c>
      <c r="B42" s="363">
        <v>5</v>
      </c>
      <c r="C42" s="363">
        <v>0</v>
      </c>
      <c r="D42" s="364">
        <f t="shared" si="3"/>
        <v>5</v>
      </c>
      <c r="E42" s="362" t="s">
        <v>473</v>
      </c>
      <c r="F42" s="363">
        <v>2</v>
      </c>
      <c r="G42" s="363">
        <v>9</v>
      </c>
      <c r="H42" s="383">
        <v>11</v>
      </c>
      <c r="Q42" s="314">
        <f t="shared" si="6"/>
      </c>
      <c r="R42" s="318" t="s">
        <v>474</v>
      </c>
      <c r="S42" s="319">
        <v>0</v>
      </c>
      <c r="T42" s="319">
        <v>12</v>
      </c>
      <c r="U42" s="320">
        <f t="shared" si="1"/>
        <v>12</v>
      </c>
      <c r="V42" s="421" t="s">
        <v>448</v>
      </c>
      <c r="W42" s="422">
        <v>4</v>
      </c>
      <c r="X42" s="422">
        <v>1</v>
      </c>
      <c r="Y42" s="423">
        <v>5</v>
      </c>
      <c r="Z42" s="329" t="s">
        <v>400</v>
      </c>
      <c r="AA42" s="327">
        <v>0</v>
      </c>
      <c r="AB42" s="327">
        <v>0</v>
      </c>
      <c r="AC42" s="328">
        <f t="shared" si="2"/>
        <v>0</v>
      </c>
      <c r="AD42" s="314">
        <f t="shared" si="5"/>
      </c>
    </row>
    <row r="43" spans="1:30" ht="15.75" customHeight="1" thickBot="1">
      <c r="A43" s="353" t="s">
        <v>475</v>
      </c>
      <c r="B43" s="354">
        <v>15</v>
      </c>
      <c r="C43" s="354">
        <v>15</v>
      </c>
      <c r="D43" s="355">
        <f t="shared" si="3"/>
        <v>30</v>
      </c>
      <c r="E43" s="365" t="s">
        <v>4</v>
      </c>
      <c r="F43" s="363">
        <f>SUM(F4:F42)</f>
        <v>550</v>
      </c>
      <c r="G43" s="363">
        <f>SUM(G4:G42)</f>
        <v>404</v>
      </c>
      <c r="H43" s="383">
        <f>SUM(H4:H42)</f>
        <v>954</v>
      </c>
      <c r="R43" s="326" t="s">
        <v>476</v>
      </c>
      <c r="S43" s="324">
        <v>6</v>
      </c>
      <c r="T43" s="324">
        <v>18</v>
      </c>
      <c r="U43" s="325">
        <f t="shared" si="1"/>
        <v>24</v>
      </c>
      <c r="V43" s="412" t="s">
        <v>477</v>
      </c>
      <c r="W43" s="413">
        <v>0</v>
      </c>
      <c r="X43" s="413">
        <v>13</v>
      </c>
      <c r="Y43" s="414">
        <v>13</v>
      </c>
      <c r="Z43" s="329" t="s">
        <v>406</v>
      </c>
      <c r="AA43" s="327">
        <v>0</v>
      </c>
      <c r="AB43" s="327">
        <v>0</v>
      </c>
      <c r="AC43" s="328">
        <f t="shared" si="2"/>
        <v>0</v>
      </c>
      <c r="AD43" s="314">
        <f t="shared" si="5"/>
      </c>
    </row>
    <row r="44" spans="1:30" ht="15.75" customHeight="1" thickBot="1">
      <c r="A44" s="359" t="s">
        <v>478</v>
      </c>
      <c r="B44" s="360">
        <v>15</v>
      </c>
      <c r="C44" s="360">
        <v>13</v>
      </c>
      <c r="D44" s="361">
        <f t="shared" si="3"/>
        <v>28</v>
      </c>
      <c r="R44" s="329" t="s">
        <v>479</v>
      </c>
      <c r="S44" s="327">
        <v>0</v>
      </c>
      <c r="T44" s="327">
        <v>15</v>
      </c>
      <c r="U44" s="328">
        <f t="shared" si="1"/>
        <v>15</v>
      </c>
      <c r="V44" s="418" t="s">
        <v>466</v>
      </c>
      <c r="W44" s="419">
        <v>6</v>
      </c>
      <c r="X44" s="419">
        <v>16</v>
      </c>
      <c r="Y44" s="420">
        <v>22</v>
      </c>
      <c r="Z44" s="332" t="s">
        <v>4</v>
      </c>
      <c r="AA44" s="327">
        <f>SUM(AA4:AA43)</f>
        <v>46</v>
      </c>
      <c r="AB44" s="327">
        <f>SUM(AB4:AB43)</f>
        <v>9</v>
      </c>
      <c r="AC44" s="328">
        <f t="shared" si="2"/>
        <v>55</v>
      </c>
      <c r="AD44" s="314">
        <f t="shared" si="5"/>
      </c>
    </row>
    <row r="45" spans="1:30" ht="15.75" customHeight="1" thickBot="1">
      <c r="A45" s="362" t="s">
        <v>480</v>
      </c>
      <c r="B45" s="363">
        <v>2</v>
      </c>
      <c r="C45" s="363">
        <v>6</v>
      </c>
      <c r="D45" s="364">
        <f t="shared" si="3"/>
        <v>8</v>
      </c>
      <c r="R45" s="329" t="s">
        <v>481</v>
      </c>
      <c r="S45" s="327">
        <v>1</v>
      </c>
      <c r="T45" s="327">
        <v>17</v>
      </c>
      <c r="U45" s="328">
        <f t="shared" si="1"/>
        <v>18</v>
      </c>
      <c r="V45" s="421" t="s">
        <v>471</v>
      </c>
      <c r="W45" s="422">
        <v>0</v>
      </c>
      <c r="X45" s="422">
        <v>11</v>
      </c>
      <c r="Y45" s="423">
        <v>11</v>
      </c>
      <c r="AD45" s="314">
        <f t="shared" si="5"/>
      </c>
    </row>
    <row r="46" spans="1:30" ht="15.75" customHeight="1" thickBot="1">
      <c r="A46" s="353" t="s">
        <v>482</v>
      </c>
      <c r="B46" s="354">
        <v>6</v>
      </c>
      <c r="C46" s="354">
        <v>35</v>
      </c>
      <c r="D46" s="355">
        <f t="shared" si="3"/>
        <v>41</v>
      </c>
      <c r="R46" s="330" t="s">
        <v>4</v>
      </c>
      <c r="S46" s="327">
        <f>SUM(S4:S45)</f>
        <v>622</v>
      </c>
      <c r="T46" s="327">
        <f>SUM(T4:T45)</f>
        <v>396</v>
      </c>
      <c r="U46" s="333">
        <f t="shared" si="1"/>
        <v>1018</v>
      </c>
      <c r="V46" s="412" t="s">
        <v>483</v>
      </c>
      <c r="W46" s="413">
        <v>2</v>
      </c>
      <c r="X46" s="413">
        <v>6</v>
      </c>
      <c r="Y46" s="414">
        <v>8</v>
      </c>
      <c r="AD46" s="314">
        <f t="shared" si="5"/>
      </c>
    </row>
    <row r="47" spans="1:30" ht="15.75" customHeight="1" thickBot="1">
      <c r="A47" s="359" t="s">
        <v>476</v>
      </c>
      <c r="B47" s="360">
        <v>8</v>
      </c>
      <c r="C47" s="360">
        <v>33</v>
      </c>
      <c r="D47" s="361">
        <f t="shared" si="3"/>
        <v>41</v>
      </c>
      <c r="V47" s="418" t="s">
        <v>484</v>
      </c>
      <c r="W47" s="419">
        <v>4</v>
      </c>
      <c r="X47" s="419">
        <v>4</v>
      </c>
      <c r="Y47" s="420">
        <v>8</v>
      </c>
      <c r="AD47" s="314">
        <f t="shared" si="5"/>
      </c>
    </row>
    <row r="48" spans="1:25" ht="15.75" customHeight="1" thickBot="1">
      <c r="A48" s="362" t="s">
        <v>485</v>
      </c>
      <c r="B48" s="363">
        <v>0</v>
      </c>
      <c r="C48" s="363">
        <v>8</v>
      </c>
      <c r="D48" s="364">
        <f t="shared" si="3"/>
        <v>8</v>
      </c>
      <c r="T48" s="331"/>
      <c r="V48" s="424" t="s">
        <v>4</v>
      </c>
      <c r="W48" s="422">
        <f>SUM(W4:W47)</f>
        <v>445</v>
      </c>
      <c r="X48" s="422">
        <f>SUM(X4:X47)</f>
        <v>442</v>
      </c>
      <c r="Y48" s="423">
        <f>SUM(Y4:Y47)</f>
        <v>887</v>
      </c>
    </row>
    <row r="49" spans="1:20" ht="15.75" customHeight="1" thickBot="1">
      <c r="A49" s="362" t="s">
        <v>481</v>
      </c>
      <c r="B49" s="363">
        <v>6</v>
      </c>
      <c r="C49" s="363">
        <v>19</v>
      </c>
      <c r="D49" s="364">
        <f t="shared" si="3"/>
        <v>25</v>
      </c>
      <c r="T49" s="331"/>
    </row>
    <row r="50" spans="1:4" ht="15.75" customHeight="1" thickBot="1">
      <c r="A50" s="365" t="s">
        <v>4</v>
      </c>
      <c r="B50" s="363">
        <f>SUM(B4:B49)</f>
        <v>837</v>
      </c>
      <c r="C50" s="363">
        <f>SUM(C4:C49)</f>
        <v>580</v>
      </c>
      <c r="D50" s="364">
        <f>SUM(B50:C50)</f>
        <v>1417</v>
      </c>
    </row>
    <row r="51" spans="4:24" ht="23.25" customHeight="1" thickBot="1">
      <c r="D51" s="368"/>
      <c r="I51" s="663" t="s">
        <v>486</v>
      </c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5"/>
    </row>
    <row r="52" spans="4:26" ht="21.75">
      <c r="D52" s="368"/>
      <c r="I52" s="334" t="s">
        <v>63</v>
      </c>
      <c r="J52" s="643">
        <f>D50</f>
        <v>1417</v>
      </c>
      <c r="K52" s="644"/>
      <c r="L52" s="335" t="s">
        <v>487</v>
      </c>
      <c r="M52" s="336">
        <f>COUNTA(A4:A49)</f>
        <v>46</v>
      </c>
      <c r="N52" s="645" t="s">
        <v>0</v>
      </c>
      <c r="O52" s="646"/>
      <c r="P52" s="647"/>
      <c r="Q52" s="648"/>
      <c r="R52" s="337" t="s">
        <v>66</v>
      </c>
      <c r="S52" s="643">
        <f>U46</f>
        <v>1018</v>
      </c>
      <c r="T52" s="644"/>
      <c r="U52" s="335" t="s">
        <v>487</v>
      </c>
      <c r="V52" s="427">
        <f>COUNTA(R4:R45)</f>
        <v>42</v>
      </c>
      <c r="W52" s="651" t="s">
        <v>0</v>
      </c>
      <c r="X52" s="652"/>
      <c r="Y52" s="425"/>
      <c r="Z52" s="314"/>
    </row>
    <row r="53" spans="9:26" ht="21.75">
      <c r="I53" s="338" t="s">
        <v>64</v>
      </c>
      <c r="J53" s="653">
        <f>H43</f>
        <v>954</v>
      </c>
      <c r="K53" s="654"/>
      <c r="L53" s="339" t="s">
        <v>487</v>
      </c>
      <c r="M53" s="340">
        <f>COUNTA(E4:E42)</f>
        <v>39</v>
      </c>
      <c r="N53" s="655" t="s">
        <v>0</v>
      </c>
      <c r="O53" s="656"/>
      <c r="P53" s="649"/>
      <c r="Q53" s="650"/>
      <c r="R53" s="341" t="s">
        <v>67</v>
      </c>
      <c r="S53" s="653">
        <f>Y48</f>
        <v>887</v>
      </c>
      <c r="T53" s="654"/>
      <c r="U53" s="339" t="s">
        <v>487</v>
      </c>
      <c r="V53" s="428">
        <f>COUNTA(V4:V47)</f>
        <v>44</v>
      </c>
      <c r="W53" s="651" t="s">
        <v>0</v>
      </c>
      <c r="X53" s="652"/>
      <c r="Y53" s="425"/>
      <c r="Z53" s="314"/>
    </row>
    <row r="54" spans="9:26" ht="21.75">
      <c r="I54" s="338" t="s">
        <v>65</v>
      </c>
      <c r="J54" s="653">
        <f>L36</f>
        <v>666</v>
      </c>
      <c r="K54" s="654"/>
      <c r="L54" s="339" t="s">
        <v>487</v>
      </c>
      <c r="M54" s="340">
        <f>COUNTA(I4:I35)</f>
        <v>32</v>
      </c>
      <c r="N54" s="655" t="s">
        <v>0</v>
      </c>
      <c r="O54" s="656"/>
      <c r="P54" s="649"/>
      <c r="Q54" s="650"/>
      <c r="R54" s="341" t="s">
        <v>61</v>
      </c>
      <c r="S54" s="653">
        <f>AC44</f>
        <v>55</v>
      </c>
      <c r="T54" s="654"/>
      <c r="U54" s="339" t="s">
        <v>487</v>
      </c>
      <c r="V54" s="657"/>
      <c r="W54" s="658"/>
      <c r="X54" s="659"/>
      <c r="Y54" s="425"/>
      <c r="Z54" s="314"/>
    </row>
    <row r="55" spans="9:26" ht="21.75">
      <c r="I55" s="338" t="s">
        <v>61</v>
      </c>
      <c r="J55" s="653">
        <f>P27</f>
        <v>64</v>
      </c>
      <c r="K55" s="654"/>
      <c r="L55" s="339" t="s">
        <v>487</v>
      </c>
      <c r="M55" s="660"/>
      <c r="N55" s="661"/>
      <c r="O55" s="662"/>
      <c r="P55" s="645"/>
      <c r="Q55" s="646"/>
      <c r="R55" s="342" t="s">
        <v>4</v>
      </c>
      <c r="S55" s="653">
        <f>SUM(S52:T54)</f>
        <v>1960</v>
      </c>
      <c r="T55" s="654"/>
      <c r="U55" s="339" t="s">
        <v>487</v>
      </c>
      <c r="V55" s="428">
        <f>SUM(V52:V54)</f>
        <v>86</v>
      </c>
      <c r="W55" s="634" t="s">
        <v>0</v>
      </c>
      <c r="X55" s="635"/>
      <c r="Y55" s="425"/>
      <c r="Z55" s="314"/>
    </row>
    <row r="56" spans="9:26" ht="22.5" thickBot="1">
      <c r="I56" s="343" t="s">
        <v>4</v>
      </c>
      <c r="J56" s="636">
        <f>SUM(J52:K55)</f>
        <v>3101</v>
      </c>
      <c r="K56" s="637"/>
      <c r="L56" s="315" t="s">
        <v>487</v>
      </c>
      <c r="M56" s="344">
        <f>SUM(M52:M55)</f>
        <v>117</v>
      </c>
      <c r="N56" s="638" t="s">
        <v>0</v>
      </c>
      <c r="O56" s="639"/>
      <c r="P56" s="640" t="s">
        <v>246</v>
      </c>
      <c r="Q56" s="640"/>
      <c r="R56" s="640"/>
      <c r="S56" s="636">
        <f>SUM(J56,S55)</f>
        <v>5061</v>
      </c>
      <c r="T56" s="637"/>
      <c r="U56" s="315" t="s">
        <v>487</v>
      </c>
      <c r="V56" s="429">
        <f>SUM(M56,V55)</f>
        <v>203</v>
      </c>
      <c r="W56" s="641" t="s">
        <v>0</v>
      </c>
      <c r="X56" s="642"/>
      <c r="Y56" s="425"/>
      <c r="Z56" s="314"/>
    </row>
  </sheetData>
  <sheetProtection/>
  <mergeCells count="38">
    <mergeCell ref="I51:X51"/>
    <mergeCell ref="A1:AC1"/>
    <mergeCell ref="A2:A3"/>
    <mergeCell ref="B2:D2"/>
    <mergeCell ref="E2:E3"/>
    <mergeCell ref="F2:H2"/>
    <mergeCell ref="I2:I3"/>
    <mergeCell ref="J2:L2"/>
    <mergeCell ref="M2:M3"/>
    <mergeCell ref="N2:P2"/>
    <mergeCell ref="R2:R3"/>
    <mergeCell ref="S2:U2"/>
    <mergeCell ref="V2:V3"/>
    <mergeCell ref="W2:Y2"/>
    <mergeCell ref="Z2:Z3"/>
    <mergeCell ref="AA2:AC2"/>
    <mergeCell ref="J52:K52"/>
    <mergeCell ref="N52:O52"/>
    <mergeCell ref="P52:Q55"/>
    <mergeCell ref="S52:T52"/>
    <mergeCell ref="W52:X52"/>
    <mergeCell ref="J53:K53"/>
    <mergeCell ref="N53:O53"/>
    <mergeCell ref="S53:T53"/>
    <mergeCell ref="W53:X53"/>
    <mergeCell ref="J54:K54"/>
    <mergeCell ref="N54:O54"/>
    <mergeCell ref="S54:T54"/>
    <mergeCell ref="V54:X54"/>
    <mergeCell ref="J55:K55"/>
    <mergeCell ref="M55:O55"/>
    <mergeCell ref="S55:T55"/>
    <mergeCell ref="W55:X55"/>
    <mergeCell ref="J56:K56"/>
    <mergeCell ref="N56:O56"/>
    <mergeCell ref="P56:R56"/>
    <mergeCell ref="S56:T56"/>
    <mergeCell ref="W56:X56"/>
  </mergeCells>
  <printOptions horizontalCentered="1"/>
  <pageMargins left="0.1968503937007874" right="0.1968503937007874" top="0.11811023622047245" bottom="0.11811023622047245" header="0.31496062992125984" footer="0.31496062992125984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13" sqref="F13"/>
    </sheetView>
  </sheetViews>
  <sheetFormatPr defaultColWidth="9.140625" defaultRowHeight="23.25"/>
  <cols>
    <col min="1" max="1" width="14.7109375" style="58" customWidth="1"/>
    <col min="2" max="2" width="7.140625" style="58" customWidth="1"/>
    <col min="3" max="3" width="41.7109375" style="58" customWidth="1"/>
    <col min="4" max="4" width="8.57421875" style="58" customWidth="1"/>
    <col min="5" max="5" width="8.7109375" style="58" customWidth="1"/>
    <col min="6" max="6" width="12.57421875" style="58" customWidth="1"/>
    <col min="7" max="16384" width="9.140625" style="238" customWidth="1"/>
  </cols>
  <sheetData>
    <row r="1" spans="1:6" ht="32.25" customHeight="1">
      <c r="A1" s="38" t="s">
        <v>212</v>
      </c>
      <c r="B1" s="38"/>
      <c r="C1" s="40"/>
      <c r="D1" s="40"/>
      <c r="E1" s="40"/>
      <c r="F1" s="40"/>
    </row>
    <row r="2" spans="1:6" ht="29.25" customHeight="1">
      <c r="A2" s="597" t="s">
        <v>213</v>
      </c>
      <c r="B2" s="597"/>
      <c r="C2" s="597"/>
      <c r="D2" s="597"/>
      <c r="E2" s="597"/>
      <c r="F2" s="597"/>
    </row>
    <row r="3" spans="1:6" ht="29.25" customHeight="1">
      <c r="A3" s="17" t="s">
        <v>89</v>
      </c>
      <c r="B3" s="17"/>
      <c r="C3" s="684" t="s">
        <v>211</v>
      </c>
      <c r="D3" s="684"/>
      <c r="E3" s="684"/>
      <c r="F3" s="684"/>
    </row>
    <row r="4" ht="5.25" customHeight="1" thickBot="1"/>
    <row r="5" spans="1:6" ht="25.5" thickBot="1" thickTop="1">
      <c r="A5" s="163" t="s">
        <v>5</v>
      </c>
      <c r="B5" s="163" t="s">
        <v>202</v>
      </c>
      <c r="C5" s="163" t="s">
        <v>1</v>
      </c>
      <c r="D5" s="163" t="s">
        <v>2</v>
      </c>
      <c r="E5" s="163" t="s">
        <v>3</v>
      </c>
      <c r="F5" s="163" t="s">
        <v>4</v>
      </c>
    </row>
    <row r="6" spans="1:6" ht="25.5" thickBot="1" thickTop="1">
      <c r="A6" s="683" t="s">
        <v>38</v>
      </c>
      <c r="B6" s="172"/>
      <c r="C6" s="164"/>
      <c r="D6" s="165"/>
      <c r="E6" s="165"/>
      <c r="F6" s="165"/>
    </row>
    <row r="7" spans="1:6" ht="25.5" thickBot="1" thickTop="1">
      <c r="A7" s="683"/>
      <c r="B7" s="172"/>
      <c r="C7" s="164"/>
      <c r="D7" s="165"/>
      <c r="E7" s="165"/>
      <c r="F7" s="165"/>
    </row>
    <row r="8" spans="1:6" ht="25.5" thickBot="1" thickTop="1">
      <c r="A8" s="163"/>
      <c r="B8" s="163"/>
      <c r="C8" s="163" t="s">
        <v>4</v>
      </c>
      <c r="D8" s="163"/>
      <c r="E8" s="163"/>
      <c r="F8" s="163"/>
    </row>
    <row r="9" ht="24.75" thickTop="1"/>
  </sheetData>
  <sheetProtection/>
  <mergeCells count="3">
    <mergeCell ref="A2:F2"/>
    <mergeCell ref="A6:A7"/>
    <mergeCell ref="C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87" zoomScaleSheetLayoutView="87" zoomScalePageLayoutView="0" workbookViewId="0" topLeftCell="A1">
      <selection activeCell="B9" sqref="B9"/>
    </sheetView>
  </sheetViews>
  <sheetFormatPr defaultColWidth="9.140625" defaultRowHeight="23.25"/>
  <cols>
    <col min="1" max="1" width="25.28125" style="58" customWidth="1"/>
    <col min="2" max="2" width="37.140625" style="58" customWidth="1"/>
    <col min="3" max="3" width="6.421875" style="58" customWidth="1"/>
    <col min="4" max="4" width="5.8515625" style="58" customWidth="1"/>
    <col min="5" max="6" width="8.7109375" style="58" customWidth="1"/>
    <col min="7" max="7" width="12.7109375" style="58" customWidth="1"/>
    <col min="8" max="16384" width="9.140625" style="58" customWidth="1"/>
  </cols>
  <sheetData>
    <row r="1" spans="1:7" ht="24">
      <c r="A1" s="695" t="s">
        <v>201</v>
      </c>
      <c r="B1" s="695"/>
      <c r="C1" s="695"/>
      <c r="D1" s="695"/>
      <c r="E1" s="695"/>
      <c r="F1" s="695"/>
      <c r="G1" s="695"/>
    </row>
    <row r="2" spans="1:7" ht="24">
      <c r="A2" s="695" t="s">
        <v>239</v>
      </c>
      <c r="B2" s="695"/>
      <c r="C2" s="695"/>
      <c r="D2" s="695"/>
      <c r="E2" s="695"/>
      <c r="F2" s="695"/>
      <c r="G2" s="695"/>
    </row>
    <row r="3" spans="1:7" ht="24">
      <c r="A3" s="695" t="s">
        <v>198</v>
      </c>
      <c r="B3" s="695"/>
      <c r="C3" s="695"/>
      <c r="D3" s="695"/>
      <c r="E3" s="695"/>
      <c r="F3" s="695"/>
      <c r="G3" s="695"/>
    </row>
    <row r="4" spans="1:7" ht="24">
      <c r="A4" s="696" t="s">
        <v>199</v>
      </c>
      <c r="B4" s="696"/>
      <c r="C4" s="696"/>
      <c r="D4" s="696"/>
      <c r="E4" s="696"/>
      <c r="F4" s="696"/>
      <c r="G4" s="696"/>
    </row>
    <row r="5" spans="1:7" ht="24.75" thickBot="1">
      <c r="A5" s="239"/>
      <c r="B5" s="239"/>
      <c r="C5" s="239"/>
      <c r="D5" s="239"/>
      <c r="E5" s="239"/>
      <c r="F5" s="239"/>
      <c r="G5" s="239"/>
    </row>
    <row r="6" spans="1:7" ht="25.5" thickBot="1" thickTop="1">
      <c r="A6" s="691" t="s">
        <v>133</v>
      </c>
      <c r="B6" s="693" t="s">
        <v>1</v>
      </c>
      <c r="C6" s="685" t="s">
        <v>75</v>
      </c>
      <c r="D6" s="685"/>
      <c r="E6" s="685" t="s">
        <v>6</v>
      </c>
      <c r="F6" s="685"/>
      <c r="G6" s="685"/>
    </row>
    <row r="7" spans="1:7" ht="25.5" thickBot="1" thickTop="1">
      <c r="A7" s="692"/>
      <c r="B7" s="693"/>
      <c r="C7" s="166" t="s">
        <v>59</v>
      </c>
      <c r="D7" s="166" t="s">
        <v>76</v>
      </c>
      <c r="E7" s="166" t="s">
        <v>2</v>
      </c>
      <c r="F7" s="166" t="s">
        <v>3</v>
      </c>
      <c r="G7" s="166" t="s">
        <v>4</v>
      </c>
    </row>
    <row r="8" spans="1:7" ht="24.75" customHeight="1" thickBot="1" thickTop="1">
      <c r="A8" s="688" t="s">
        <v>140</v>
      </c>
      <c r="B8" s="236" t="s">
        <v>21</v>
      </c>
      <c r="C8" s="173"/>
      <c r="D8" s="174"/>
      <c r="E8" s="167"/>
      <c r="F8" s="167"/>
      <c r="G8" s="167"/>
    </row>
    <row r="9" spans="1:7" ht="24.75" customHeight="1" thickBot="1" thickTop="1">
      <c r="A9" s="689"/>
      <c r="B9" s="236" t="s">
        <v>22</v>
      </c>
      <c r="C9" s="173"/>
      <c r="D9" s="174"/>
      <c r="E9" s="167"/>
      <c r="F9" s="167"/>
      <c r="G9" s="167"/>
    </row>
    <row r="10" spans="1:7" ht="24.75" customHeight="1" thickBot="1" thickTop="1">
      <c r="A10" s="689"/>
      <c r="B10" s="236" t="s">
        <v>23</v>
      </c>
      <c r="C10" s="173"/>
      <c r="D10" s="174"/>
      <c r="E10" s="167"/>
      <c r="F10" s="167"/>
      <c r="G10" s="167"/>
    </row>
    <row r="11" spans="1:7" ht="24.75" customHeight="1" thickBot="1" thickTop="1">
      <c r="A11" s="689"/>
      <c r="B11" s="236" t="s">
        <v>24</v>
      </c>
      <c r="C11" s="173"/>
      <c r="D11" s="174"/>
      <c r="E11" s="167"/>
      <c r="F11" s="167"/>
      <c r="G11" s="167"/>
    </row>
    <row r="12" spans="1:7" ht="24.75" customHeight="1" thickBot="1" thickTop="1">
      <c r="A12" s="689"/>
      <c r="B12" s="236" t="s">
        <v>80</v>
      </c>
      <c r="C12" s="174"/>
      <c r="D12" s="173"/>
      <c r="E12" s="167"/>
      <c r="F12" s="167"/>
      <c r="G12" s="167"/>
    </row>
    <row r="13" spans="1:9" ht="24.75" customHeight="1" thickBot="1" thickTop="1">
      <c r="A13" s="690"/>
      <c r="B13" s="686" t="s">
        <v>167</v>
      </c>
      <c r="C13" s="686"/>
      <c r="D13" s="687"/>
      <c r="E13" s="171"/>
      <c r="F13" s="168"/>
      <c r="G13" s="170"/>
      <c r="I13" s="59"/>
    </row>
    <row r="14" spans="1:7" ht="25.5" thickBot="1" thickTop="1">
      <c r="A14" s="694" t="s">
        <v>143</v>
      </c>
      <c r="B14" s="236" t="s">
        <v>31</v>
      </c>
      <c r="C14" s="173"/>
      <c r="D14" s="174"/>
      <c r="E14" s="167"/>
      <c r="F14" s="167"/>
      <c r="G14" s="167"/>
    </row>
    <row r="15" spans="1:7" ht="24.75" customHeight="1" thickBot="1" thickTop="1">
      <c r="A15" s="689"/>
      <c r="B15" s="236" t="s">
        <v>32</v>
      </c>
      <c r="C15" s="173"/>
      <c r="D15" s="174"/>
      <c r="E15" s="167"/>
      <c r="F15" s="167"/>
      <c r="G15" s="167"/>
    </row>
    <row r="16" spans="1:7" ht="24.75" customHeight="1" thickBot="1" thickTop="1">
      <c r="A16" s="689"/>
      <c r="B16" s="236" t="s">
        <v>33</v>
      </c>
      <c r="C16" s="173"/>
      <c r="D16" s="174"/>
      <c r="E16" s="167"/>
      <c r="F16" s="167"/>
      <c r="G16" s="167"/>
    </row>
    <row r="17" spans="1:7" ht="24.75" customHeight="1" thickBot="1" thickTop="1">
      <c r="A17" s="689"/>
      <c r="B17" s="236" t="s">
        <v>25</v>
      </c>
      <c r="C17" s="173"/>
      <c r="D17" s="174"/>
      <c r="E17" s="167"/>
      <c r="F17" s="167"/>
      <c r="G17" s="167"/>
    </row>
    <row r="18" spans="1:7" ht="24.75" customHeight="1" thickBot="1" thickTop="1">
      <c r="A18" s="690"/>
      <c r="B18" s="686" t="s">
        <v>167</v>
      </c>
      <c r="C18" s="686"/>
      <c r="D18" s="687"/>
      <c r="E18" s="171"/>
      <c r="F18" s="168"/>
      <c r="G18" s="168"/>
    </row>
    <row r="19" spans="1:7" ht="24.75" customHeight="1" thickBot="1" thickTop="1">
      <c r="A19" s="694" t="s">
        <v>142</v>
      </c>
      <c r="B19" s="236" t="s">
        <v>20</v>
      </c>
      <c r="C19" s="173"/>
      <c r="D19" s="174"/>
      <c r="E19" s="167"/>
      <c r="F19" s="167"/>
      <c r="G19" s="167"/>
    </row>
    <row r="20" spans="1:7" ht="24.75" customHeight="1" thickBot="1" thickTop="1">
      <c r="A20" s="689"/>
      <c r="B20" s="236" t="s">
        <v>192</v>
      </c>
      <c r="C20" s="173"/>
      <c r="D20" s="174"/>
      <c r="E20" s="167"/>
      <c r="F20" s="167"/>
      <c r="G20" s="167"/>
    </row>
    <row r="21" spans="1:7" ht="24.75" customHeight="1" thickBot="1" thickTop="1">
      <c r="A21" s="689"/>
      <c r="B21" s="236" t="s">
        <v>19</v>
      </c>
      <c r="C21" s="173"/>
      <c r="D21" s="174"/>
      <c r="E21" s="167"/>
      <c r="F21" s="167"/>
      <c r="G21" s="167"/>
    </row>
    <row r="22" spans="1:7" ht="24.75" customHeight="1" thickBot="1" thickTop="1">
      <c r="A22" s="690"/>
      <c r="B22" s="686" t="s">
        <v>167</v>
      </c>
      <c r="C22" s="686"/>
      <c r="D22" s="687"/>
      <c r="E22" s="171"/>
      <c r="F22" s="168"/>
      <c r="G22" s="170"/>
    </row>
    <row r="23" spans="1:7" ht="24.75" customHeight="1" thickBot="1" thickTop="1">
      <c r="A23" s="195" t="s">
        <v>134</v>
      </c>
      <c r="B23" s="236" t="s">
        <v>93</v>
      </c>
      <c r="C23" s="173"/>
      <c r="D23" s="173"/>
      <c r="E23" s="167"/>
      <c r="F23" s="167"/>
      <c r="G23" s="167"/>
    </row>
    <row r="24" spans="1:7" ht="24.75" customHeight="1" thickBot="1" thickTop="1">
      <c r="A24" s="694" t="s">
        <v>168</v>
      </c>
      <c r="B24" s="236" t="s">
        <v>94</v>
      </c>
      <c r="C24" s="173"/>
      <c r="D24" s="174"/>
      <c r="E24" s="167"/>
      <c r="F24" s="167"/>
      <c r="G24" s="167"/>
    </row>
    <row r="25" spans="1:7" ht="24.75" customHeight="1" thickBot="1" thickTop="1">
      <c r="A25" s="689"/>
      <c r="B25" s="236" t="s">
        <v>95</v>
      </c>
      <c r="C25" s="173"/>
      <c r="D25" s="174"/>
      <c r="E25" s="167"/>
      <c r="F25" s="167"/>
      <c r="G25" s="167"/>
    </row>
    <row r="26" spans="1:7" ht="24.75" customHeight="1" thickBot="1" thickTop="1">
      <c r="A26" s="195" t="s">
        <v>137</v>
      </c>
      <c r="B26" s="236" t="s">
        <v>96</v>
      </c>
      <c r="C26" s="173"/>
      <c r="D26" s="174"/>
      <c r="E26" s="167"/>
      <c r="F26" s="167"/>
      <c r="G26" s="167"/>
    </row>
    <row r="27" spans="1:7" ht="24.75" customHeight="1" thickBot="1" thickTop="1">
      <c r="A27" s="694" t="s">
        <v>138</v>
      </c>
      <c r="B27" s="236" t="s">
        <v>97</v>
      </c>
      <c r="C27" s="173"/>
      <c r="D27" s="174"/>
      <c r="E27" s="167"/>
      <c r="F27" s="167"/>
      <c r="G27" s="167"/>
    </row>
    <row r="28" spans="1:7" ht="24.75" customHeight="1" thickBot="1" thickTop="1">
      <c r="A28" s="690"/>
      <c r="B28" s="236" t="s">
        <v>98</v>
      </c>
      <c r="C28" s="173"/>
      <c r="D28" s="174"/>
      <c r="E28" s="167"/>
      <c r="F28" s="167"/>
      <c r="G28" s="167"/>
    </row>
    <row r="29" spans="1:7" ht="24.75" customHeight="1" thickBot="1" thickTop="1">
      <c r="A29" s="694" t="s">
        <v>139</v>
      </c>
      <c r="B29" s="236" t="s">
        <v>99</v>
      </c>
      <c r="C29" s="173"/>
      <c r="D29" s="174"/>
      <c r="E29" s="167"/>
      <c r="F29" s="167"/>
      <c r="G29" s="167"/>
    </row>
    <row r="30" spans="1:7" ht="24.75" customHeight="1" thickBot="1" thickTop="1">
      <c r="A30" s="689"/>
      <c r="B30" s="237" t="s">
        <v>100</v>
      </c>
      <c r="C30" s="175"/>
      <c r="D30" s="176"/>
      <c r="E30" s="169"/>
      <c r="F30" s="169"/>
      <c r="G30" s="169"/>
    </row>
    <row r="31" spans="1:7" ht="24.75" customHeight="1" thickBot="1" thickTop="1">
      <c r="A31" s="690"/>
      <c r="B31" s="686" t="s">
        <v>167</v>
      </c>
      <c r="C31" s="686"/>
      <c r="D31" s="687"/>
      <c r="E31" s="168"/>
      <c r="F31" s="168"/>
      <c r="G31" s="168"/>
    </row>
    <row r="32" spans="1:7" ht="25.5" thickBot="1" thickTop="1">
      <c r="A32" s="685" t="s">
        <v>4</v>
      </c>
      <c r="B32" s="685"/>
      <c r="C32" s="685"/>
      <c r="D32" s="685"/>
      <c r="E32" s="166"/>
      <c r="F32" s="166"/>
      <c r="G32" s="166"/>
    </row>
    <row r="33" spans="1:7" ht="24.75" thickTop="1">
      <c r="A33" s="60"/>
      <c r="B33" s="60"/>
      <c r="C33" s="61"/>
      <c r="D33" s="61"/>
      <c r="E33" s="61"/>
      <c r="F33" s="61"/>
      <c r="G33" s="61"/>
    </row>
  </sheetData>
  <sheetProtection/>
  <mergeCells count="19">
    <mergeCell ref="A1:G1"/>
    <mergeCell ref="A2:G2"/>
    <mergeCell ref="A3:G3"/>
    <mergeCell ref="A4:G4"/>
    <mergeCell ref="E6:G6"/>
    <mergeCell ref="A32:D32"/>
    <mergeCell ref="B13:D13"/>
    <mergeCell ref="A8:A13"/>
    <mergeCell ref="A6:A7"/>
    <mergeCell ref="B6:B7"/>
    <mergeCell ref="C6:D6"/>
    <mergeCell ref="B18:D18"/>
    <mergeCell ref="B22:D22"/>
    <mergeCell ref="B31:D31"/>
    <mergeCell ref="A14:A18"/>
    <mergeCell ref="A19:A22"/>
    <mergeCell ref="A24:A25"/>
    <mergeCell ref="A27:A28"/>
    <mergeCell ref="A29:A31"/>
  </mergeCells>
  <printOptions/>
  <pageMargins left="0.7086614173228347" right="0.7086614173228347" top="0.5" bottom="0.7480314960629921" header="0.31496062992125984" footer="0.31496062992125984"/>
  <pageSetup fitToHeight="0" fitToWidth="0" horizontalDpi="600" verticalDpi="600" orientation="portrait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SheetLayoutView="100" zoomScalePageLayoutView="0" workbookViewId="0" topLeftCell="A1">
      <pane ySplit="4" topLeftCell="A5" activePane="bottomLeft" state="frozen"/>
      <selection pane="topLeft" activeCell="B9" sqref="B9"/>
      <selection pane="bottomLeft" activeCell="B9" sqref="B9"/>
    </sheetView>
  </sheetViews>
  <sheetFormatPr defaultColWidth="9.140625" defaultRowHeight="23.25"/>
  <cols>
    <col min="1" max="1" width="40.7109375" style="0" customWidth="1"/>
    <col min="2" max="2" width="39.57421875" style="0" customWidth="1"/>
    <col min="3" max="3" width="6.421875" style="0" customWidth="1"/>
    <col min="4" max="4" width="6.8515625" style="0" customWidth="1"/>
    <col min="5" max="5" width="6.57421875" style="0" customWidth="1"/>
    <col min="6" max="6" width="9.00390625" style="0" customWidth="1"/>
    <col min="7" max="7" width="9.421875" style="0" customWidth="1"/>
    <col min="8" max="8" width="11.7109375" style="0" customWidth="1"/>
  </cols>
  <sheetData>
    <row r="1" spans="1:8" ht="24">
      <c r="A1" s="695" t="s">
        <v>197</v>
      </c>
      <c r="B1" s="695"/>
      <c r="C1" s="695"/>
      <c r="D1" s="695"/>
      <c r="E1" s="695"/>
      <c r="F1" s="695"/>
      <c r="G1" s="695"/>
      <c r="H1" s="695"/>
    </row>
    <row r="2" spans="1:8" ht="24">
      <c r="A2" s="695" t="s">
        <v>238</v>
      </c>
      <c r="B2" s="695"/>
      <c r="C2" s="695"/>
      <c r="D2" s="695"/>
      <c r="E2" s="695"/>
      <c r="F2" s="695"/>
      <c r="G2" s="695"/>
      <c r="H2" s="695"/>
    </row>
    <row r="3" spans="1:8" ht="24">
      <c r="A3" s="695" t="s">
        <v>198</v>
      </c>
      <c r="B3" s="695"/>
      <c r="C3" s="695"/>
      <c r="D3" s="695"/>
      <c r="E3" s="695"/>
      <c r="F3" s="695"/>
      <c r="G3" s="695"/>
      <c r="H3" s="695"/>
    </row>
    <row r="4" spans="1:8" ht="21.75" customHeight="1" thickBot="1">
      <c r="A4" s="697" t="s">
        <v>200</v>
      </c>
      <c r="B4" s="697"/>
      <c r="C4" s="697"/>
      <c r="D4" s="697"/>
      <c r="E4" s="697"/>
      <c r="F4" s="697"/>
      <c r="G4" s="697"/>
      <c r="H4" s="697"/>
    </row>
    <row r="5" spans="1:8" ht="25.5" thickBot="1" thickTop="1">
      <c r="A5" s="699" t="s">
        <v>133</v>
      </c>
      <c r="B5" s="699" t="s">
        <v>1</v>
      </c>
      <c r="C5" s="700" t="s">
        <v>75</v>
      </c>
      <c r="D5" s="700"/>
      <c r="E5" s="700"/>
      <c r="F5" s="700" t="s">
        <v>38</v>
      </c>
      <c r="G5" s="700"/>
      <c r="H5" s="700"/>
    </row>
    <row r="6" spans="1:8" ht="25.5" thickBot="1" thickTop="1">
      <c r="A6" s="699"/>
      <c r="B6" s="699"/>
      <c r="C6" s="193" t="s">
        <v>59</v>
      </c>
      <c r="D6" s="193" t="s">
        <v>78</v>
      </c>
      <c r="E6" s="193" t="s">
        <v>76</v>
      </c>
      <c r="F6" s="193" t="s">
        <v>2</v>
      </c>
      <c r="G6" s="193" t="s">
        <v>3</v>
      </c>
      <c r="H6" s="193" t="s">
        <v>4</v>
      </c>
    </row>
    <row r="7" spans="1:8" ht="25.5" thickBot="1" thickTop="1">
      <c r="A7" s="702" t="s">
        <v>240</v>
      </c>
      <c r="B7" s="187" t="s">
        <v>21</v>
      </c>
      <c r="C7" s="188"/>
      <c r="D7" s="188"/>
      <c r="E7" s="189"/>
      <c r="F7" s="190"/>
      <c r="G7" s="190"/>
      <c r="H7" s="190"/>
    </row>
    <row r="8" spans="1:8" ht="25.5" thickBot="1" thickTop="1">
      <c r="A8" s="702"/>
      <c r="B8" s="187" t="s">
        <v>22</v>
      </c>
      <c r="C8" s="188"/>
      <c r="D8" s="188"/>
      <c r="E8" s="189"/>
      <c r="F8" s="190"/>
      <c r="G8" s="190"/>
      <c r="H8" s="190"/>
    </row>
    <row r="9" spans="1:8" ht="25.5" thickBot="1" thickTop="1">
      <c r="A9" s="702"/>
      <c r="B9" s="187" t="s">
        <v>54</v>
      </c>
      <c r="C9" s="191"/>
      <c r="D9" s="191"/>
      <c r="E9" s="189"/>
      <c r="F9" s="190"/>
      <c r="G9" s="190"/>
      <c r="H9" s="190"/>
    </row>
    <row r="10" spans="1:8" ht="25.5" thickBot="1" thickTop="1">
      <c r="A10" s="702"/>
      <c r="B10" s="187" t="s">
        <v>55</v>
      </c>
      <c r="C10" s="191"/>
      <c r="D10" s="191"/>
      <c r="E10" s="189"/>
      <c r="F10" s="190"/>
      <c r="G10" s="190"/>
      <c r="H10" s="190"/>
    </row>
    <row r="11" spans="1:8" ht="25.5" thickBot="1" thickTop="1">
      <c r="A11" s="702"/>
      <c r="B11" s="187" t="s">
        <v>193</v>
      </c>
      <c r="C11" s="189"/>
      <c r="D11" s="189"/>
      <c r="E11" s="188"/>
      <c r="F11" s="190"/>
      <c r="G11" s="190"/>
      <c r="H11" s="190"/>
    </row>
    <row r="12" spans="1:8" ht="25.5" thickBot="1" thickTop="1">
      <c r="A12" s="702"/>
      <c r="B12" s="701" t="s">
        <v>167</v>
      </c>
      <c r="C12" s="701"/>
      <c r="D12" s="701"/>
      <c r="E12" s="701"/>
      <c r="F12" s="194"/>
      <c r="G12" s="194"/>
      <c r="H12" s="194"/>
    </row>
    <row r="13" spans="1:8" ht="25.5" thickBot="1" thickTop="1">
      <c r="A13" s="702" t="s">
        <v>143</v>
      </c>
      <c r="B13" s="187" t="s">
        <v>194</v>
      </c>
      <c r="C13" s="188"/>
      <c r="D13" s="188"/>
      <c r="E13" s="189"/>
      <c r="F13" s="190"/>
      <c r="G13" s="190"/>
      <c r="H13" s="190"/>
    </row>
    <row r="14" spans="1:8" ht="25.5" thickBot="1" thickTop="1">
      <c r="A14" s="702"/>
      <c r="B14" s="187" t="s">
        <v>85</v>
      </c>
      <c r="C14" s="188"/>
      <c r="D14" s="188"/>
      <c r="E14" s="189"/>
      <c r="F14" s="190"/>
      <c r="G14" s="190"/>
      <c r="H14" s="190"/>
    </row>
    <row r="15" spans="1:8" ht="25.5" thickBot="1" thickTop="1">
      <c r="A15" s="702"/>
      <c r="B15" s="701" t="s">
        <v>167</v>
      </c>
      <c r="C15" s="701"/>
      <c r="D15" s="701"/>
      <c r="E15" s="701"/>
      <c r="F15" s="194"/>
      <c r="G15" s="194"/>
      <c r="H15" s="194"/>
    </row>
    <row r="16" spans="1:8" ht="25.5" thickBot="1" thickTop="1">
      <c r="A16" s="196" t="s">
        <v>19</v>
      </c>
      <c r="B16" s="187" t="s">
        <v>116</v>
      </c>
      <c r="C16" s="188"/>
      <c r="D16" s="188"/>
      <c r="E16" s="189"/>
      <c r="F16" s="190"/>
      <c r="G16" s="190"/>
      <c r="H16" s="190"/>
    </row>
    <row r="17" spans="1:8" ht="25.5" thickBot="1" thickTop="1">
      <c r="A17" s="196"/>
      <c r="B17" s="701" t="s">
        <v>167</v>
      </c>
      <c r="C17" s="701"/>
      <c r="D17" s="701"/>
      <c r="E17" s="701"/>
      <c r="F17" s="194"/>
      <c r="G17" s="194"/>
      <c r="H17" s="194"/>
    </row>
    <row r="18" spans="1:8" ht="25.5" thickBot="1" thickTop="1">
      <c r="A18" s="702" t="s">
        <v>163</v>
      </c>
      <c r="B18" s="187" t="s">
        <v>115</v>
      </c>
      <c r="C18" s="188"/>
      <c r="D18" s="188"/>
      <c r="E18" s="189"/>
      <c r="F18" s="190"/>
      <c r="G18" s="190"/>
      <c r="H18" s="190"/>
    </row>
    <row r="19" spans="1:8" ht="25.5" thickBot="1" thickTop="1">
      <c r="A19" s="702"/>
      <c r="B19" s="187" t="s">
        <v>195</v>
      </c>
      <c r="C19" s="188"/>
      <c r="D19" s="188"/>
      <c r="E19" s="189"/>
      <c r="F19" s="190"/>
      <c r="G19" s="190"/>
      <c r="H19" s="190"/>
    </row>
    <row r="20" spans="1:8" ht="25.5" thickBot="1" thickTop="1">
      <c r="A20" s="702"/>
      <c r="B20" s="701" t="s">
        <v>167</v>
      </c>
      <c r="C20" s="701"/>
      <c r="D20" s="701"/>
      <c r="E20" s="701"/>
      <c r="F20" s="194"/>
      <c r="G20" s="194"/>
      <c r="H20" s="194"/>
    </row>
    <row r="21" spans="1:8" ht="25.5" thickBot="1" thickTop="1">
      <c r="A21" s="702" t="s">
        <v>12</v>
      </c>
      <c r="B21" s="187" t="s">
        <v>40</v>
      </c>
      <c r="C21" s="191" t="s">
        <v>132</v>
      </c>
      <c r="D21" s="191"/>
      <c r="E21" s="191"/>
      <c r="F21" s="190"/>
      <c r="G21" s="190"/>
      <c r="H21" s="190"/>
    </row>
    <row r="22" spans="1:8" ht="25.5" thickBot="1" thickTop="1">
      <c r="A22" s="702"/>
      <c r="B22" s="701" t="s">
        <v>167</v>
      </c>
      <c r="C22" s="701"/>
      <c r="D22" s="701"/>
      <c r="E22" s="701"/>
      <c r="F22" s="194"/>
      <c r="G22" s="194"/>
      <c r="H22" s="194"/>
    </row>
    <row r="23" spans="1:8" ht="25.5" thickBot="1" thickTop="1">
      <c r="A23" s="702" t="s">
        <v>91</v>
      </c>
      <c r="B23" s="187" t="s">
        <v>12</v>
      </c>
      <c r="C23" s="191"/>
      <c r="D23" s="191"/>
      <c r="E23" s="189"/>
      <c r="F23" s="190"/>
      <c r="G23" s="190"/>
      <c r="H23" s="190"/>
    </row>
    <row r="24" spans="1:8" ht="25.5" thickBot="1" thickTop="1">
      <c r="A24" s="702"/>
      <c r="B24" s="187" t="s">
        <v>44</v>
      </c>
      <c r="C24" s="191"/>
      <c r="D24" s="191"/>
      <c r="E24" s="191"/>
      <c r="F24" s="190"/>
      <c r="G24" s="190"/>
      <c r="H24" s="190"/>
    </row>
    <row r="25" spans="1:8" ht="25.5" thickBot="1" thickTop="1">
      <c r="A25" s="702"/>
      <c r="B25" s="187" t="s">
        <v>43</v>
      </c>
      <c r="C25" s="191"/>
      <c r="D25" s="191"/>
      <c r="E25" s="189"/>
      <c r="F25" s="190"/>
      <c r="G25" s="190"/>
      <c r="H25" s="190"/>
    </row>
    <row r="26" spans="1:8" ht="25.5" thickBot="1" thickTop="1">
      <c r="A26" s="702"/>
      <c r="B26" s="701" t="s">
        <v>167</v>
      </c>
      <c r="C26" s="701"/>
      <c r="D26" s="701"/>
      <c r="E26" s="701"/>
      <c r="F26" s="194"/>
      <c r="G26" s="194"/>
      <c r="H26" s="194"/>
    </row>
    <row r="27" spans="1:8" ht="25.5" thickBot="1" thickTop="1">
      <c r="A27" s="702" t="s">
        <v>13</v>
      </c>
      <c r="B27" s="192" t="s">
        <v>196</v>
      </c>
      <c r="C27" s="191"/>
      <c r="D27" s="191"/>
      <c r="E27" s="189"/>
      <c r="F27" s="190"/>
      <c r="G27" s="190"/>
      <c r="H27" s="190"/>
    </row>
    <row r="28" spans="1:8" ht="25.5" thickBot="1" thickTop="1">
      <c r="A28" s="702"/>
      <c r="B28" s="701" t="s">
        <v>167</v>
      </c>
      <c r="C28" s="701"/>
      <c r="D28" s="701"/>
      <c r="E28" s="701"/>
      <c r="F28" s="194"/>
      <c r="G28" s="194"/>
      <c r="H28" s="194"/>
    </row>
    <row r="29" spans="1:8" ht="25.5" thickBot="1" thickTop="1">
      <c r="A29" s="698" t="s">
        <v>92</v>
      </c>
      <c r="B29" s="187" t="s">
        <v>46</v>
      </c>
      <c r="C29" s="191"/>
      <c r="D29" s="191"/>
      <c r="E29" s="189"/>
      <c r="F29" s="190"/>
      <c r="G29" s="190"/>
      <c r="H29" s="190"/>
    </row>
    <row r="30" spans="1:8" ht="25.5" thickBot="1" thickTop="1">
      <c r="A30" s="698"/>
      <c r="B30" s="701" t="s">
        <v>167</v>
      </c>
      <c r="C30" s="701"/>
      <c r="D30" s="701"/>
      <c r="E30" s="701"/>
      <c r="F30" s="194"/>
      <c r="G30" s="194"/>
      <c r="H30" s="194"/>
    </row>
    <row r="31" spans="1:8" ht="25.5" thickBot="1" thickTop="1">
      <c r="A31" s="702" t="s">
        <v>15</v>
      </c>
      <c r="B31" s="187" t="s">
        <v>48</v>
      </c>
      <c r="C31" s="191"/>
      <c r="D31" s="189"/>
      <c r="E31" s="189"/>
      <c r="F31" s="190"/>
      <c r="G31" s="190"/>
      <c r="H31" s="190"/>
    </row>
    <row r="32" spans="1:8" ht="25.5" thickBot="1" thickTop="1">
      <c r="A32" s="702"/>
      <c r="B32" s="187" t="s">
        <v>47</v>
      </c>
      <c r="C32" s="191"/>
      <c r="D32" s="191"/>
      <c r="E32" s="189"/>
      <c r="F32" s="190"/>
      <c r="G32" s="190"/>
      <c r="H32" s="190"/>
    </row>
    <row r="33" spans="1:8" ht="25.5" thickBot="1" thickTop="1">
      <c r="A33" s="702"/>
      <c r="B33" s="701" t="s">
        <v>167</v>
      </c>
      <c r="C33" s="701"/>
      <c r="D33" s="701"/>
      <c r="E33" s="701"/>
      <c r="F33" s="194"/>
      <c r="G33" s="194"/>
      <c r="H33" s="194"/>
    </row>
    <row r="34" spans="1:8" ht="25.5" thickBot="1" thickTop="1">
      <c r="A34" s="702" t="s">
        <v>16</v>
      </c>
      <c r="B34" s="187" t="s">
        <v>52</v>
      </c>
      <c r="C34" s="191"/>
      <c r="D34" s="189"/>
      <c r="E34" s="189"/>
      <c r="F34" s="190"/>
      <c r="G34" s="190"/>
      <c r="H34" s="190"/>
    </row>
    <row r="35" spans="1:8" ht="25.5" thickBot="1" thickTop="1">
      <c r="A35" s="702"/>
      <c r="B35" s="187" t="s">
        <v>50</v>
      </c>
      <c r="C35" s="191"/>
      <c r="D35" s="191"/>
      <c r="E35" s="189"/>
      <c r="F35" s="190"/>
      <c r="G35" s="190"/>
      <c r="H35" s="190"/>
    </row>
    <row r="36" spans="1:8" ht="25.5" thickBot="1" thickTop="1">
      <c r="A36" s="702"/>
      <c r="B36" s="187" t="s">
        <v>51</v>
      </c>
      <c r="C36" s="191"/>
      <c r="D36" s="189"/>
      <c r="E36" s="189"/>
      <c r="F36" s="190"/>
      <c r="G36" s="190"/>
      <c r="H36" s="190"/>
    </row>
    <row r="37" spans="1:8" ht="25.5" thickBot="1" thickTop="1">
      <c r="A37" s="702"/>
      <c r="B37" s="701" t="s">
        <v>167</v>
      </c>
      <c r="C37" s="701"/>
      <c r="D37" s="701"/>
      <c r="E37" s="701"/>
      <c r="F37" s="194"/>
      <c r="G37" s="194"/>
      <c r="H37" s="194"/>
    </row>
    <row r="38" spans="1:8" ht="25.5" thickBot="1" thickTop="1">
      <c r="A38" s="702" t="s">
        <v>139</v>
      </c>
      <c r="B38" s="187" t="s">
        <v>53</v>
      </c>
      <c r="C38" s="191"/>
      <c r="D38" s="191"/>
      <c r="E38" s="189"/>
      <c r="F38" s="190"/>
      <c r="G38" s="190"/>
      <c r="H38" s="190"/>
    </row>
    <row r="39" spans="1:8" ht="25.5" thickBot="1" thickTop="1">
      <c r="A39" s="702"/>
      <c r="B39" s="701" t="s">
        <v>167</v>
      </c>
      <c r="C39" s="701"/>
      <c r="D39" s="701"/>
      <c r="E39" s="701"/>
      <c r="F39" s="194"/>
      <c r="G39" s="194"/>
      <c r="H39" s="194"/>
    </row>
    <row r="40" spans="1:8" ht="25.5" thickBot="1" thickTop="1">
      <c r="A40" s="702" t="s">
        <v>84</v>
      </c>
      <c r="B40" s="187" t="s">
        <v>84</v>
      </c>
      <c r="C40" s="191"/>
      <c r="D40" s="191"/>
      <c r="E40" s="189"/>
      <c r="F40" s="190"/>
      <c r="G40" s="190"/>
      <c r="H40" s="190"/>
    </row>
    <row r="41" spans="1:8" ht="25.5" thickBot="1" thickTop="1">
      <c r="A41" s="702"/>
      <c r="B41" s="701" t="s">
        <v>167</v>
      </c>
      <c r="C41" s="701"/>
      <c r="D41" s="701"/>
      <c r="E41" s="701"/>
      <c r="F41" s="194"/>
      <c r="G41" s="194"/>
      <c r="H41" s="194"/>
    </row>
    <row r="42" spans="1:8" ht="25.5" thickBot="1" thickTop="1">
      <c r="A42" s="703" t="s">
        <v>4</v>
      </c>
      <c r="B42" s="703"/>
      <c r="C42" s="703"/>
      <c r="D42" s="703"/>
      <c r="E42" s="703"/>
      <c r="F42" s="197"/>
      <c r="G42" s="197"/>
      <c r="H42" s="197"/>
    </row>
    <row r="43" ht="24" thickTop="1"/>
  </sheetData>
  <sheetProtection/>
  <mergeCells count="32">
    <mergeCell ref="B20:E20"/>
    <mergeCell ref="A42:E42"/>
    <mergeCell ref="A21:A22"/>
    <mergeCell ref="B22:E22"/>
    <mergeCell ref="A23:A26"/>
    <mergeCell ref="B26:E26"/>
    <mergeCell ref="A27:A28"/>
    <mergeCell ref="B28:E28"/>
    <mergeCell ref="A31:A33"/>
    <mergeCell ref="B33:E33"/>
    <mergeCell ref="A34:A37"/>
    <mergeCell ref="B37:E37"/>
    <mergeCell ref="A38:A39"/>
    <mergeCell ref="B39:E39"/>
    <mergeCell ref="A40:A41"/>
    <mergeCell ref="B41:E41"/>
    <mergeCell ref="A1:H1"/>
    <mergeCell ref="A2:H2"/>
    <mergeCell ref="A3:H3"/>
    <mergeCell ref="A4:H4"/>
    <mergeCell ref="A29:A30"/>
    <mergeCell ref="A5:A6"/>
    <mergeCell ref="B5:B6"/>
    <mergeCell ref="C5:E5"/>
    <mergeCell ref="F5:H5"/>
    <mergeCell ref="B30:E30"/>
    <mergeCell ref="A7:A12"/>
    <mergeCell ref="B12:E12"/>
    <mergeCell ref="A13:A15"/>
    <mergeCell ref="B15:E15"/>
    <mergeCell ref="B17:E17"/>
    <mergeCell ref="A18:A20"/>
  </mergeCells>
  <printOptions/>
  <pageMargins left="0.54" right="0.5905511811023623" top="0.2755905511811024" bottom="0.7480314960629921" header="0.15748031496062992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view="pageBreakPreview" zoomScale="86" zoomScaleSheetLayoutView="86" zoomScalePageLayoutView="0" workbookViewId="0" topLeftCell="D1">
      <selection activeCell="L36" sqref="L36"/>
    </sheetView>
  </sheetViews>
  <sheetFormatPr defaultColWidth="9.140625" defaultRowHeight="23.25"/>
  <cols>
    <col min="1" max="1" width="27.421875" style="0" customWidth="1"/>
    <col min="2" max="2" width="7.421875" style="0" customWidth="1"/>
    <col min="3" max="3" width="26.140625" style="0" customWidth="1"/>
    <col min="4" max="6" width="6.7109375" style="74" customWidth="1"/>
    <col min="7" max="7" width="8.421875" style="74" customWidth="1"/>
    <col min="8" max="8" width="8.00390625" style="74" customWidth="1"/>
    <col min="9" max="9" width="6.7109375" style="0" customWidth="1"/>
    <col min="10" max="10" width="26.421875" style="0" customWidth="1"/>
    <col min="11" max="11" width="7.57421875" style="74" customWidth="1"/>
    <col min="12" max="12" width="35.57421875" style="0" customWidth="1"/>
    <col min="13" max="13" width="7.7109375" style="74" customWidth="1"/>
    <col min="14" max="14" width="7.57421875" style="74" customWidth="1"/>
    <col min="15" max="15" width="13.28125" style="74" customWidth="1"/>
    <col min="16" max="16" width="11.57421875" style="74" customWidth="1"/>
    <col min="17" max="17" width="9.421875" style="74" customWidth="1"/>
  </cols>
  <sheetData>
    <row r="1" spans="1:17" ht="34.5" customHeight="1">
      <c r="A1" s="479" t="s">
        <v>203</v>
      </c>
      <c r="B1" s="479"/>
      <c r="C1" s="479"/>
      <c r="D1" s="479"/>
      <c r="E1" s="479"/>
      <c r="F1" s="479"/>
      <c r="G1" s="479"/>
      <c r="H1" s="479"/>
      <c r="I1" s="77"/>
      <c r="J1" s="479" t="s">
        <v>204</v>
      </c>
      <c r="K1" s="479"/>
      <c r="L1" s="479"/>
      <c r="M1" s="479"/>
      <c r="N1" s="479"/>
      <c r="O1" s="479"/>
      <c r="P1" s="479"/>
      <c r="Q1" s="479"/>
    </row>
    <row r="2" spans="1:17" ht="21.75" customHeight="1">
      <c r="A2" s="479" t="s">
        <v>186</v>
      </c>
      <c r="B2" s="479"/>
      <c r="C2" s="479"/>
      <c r="D2" s="479"/>
      <c r="E2" s="479"/>
      <c r="F2" s="479"/>
      <c r="G2" s="479"/>
      <c r="H2" s="479"/>
      <c r="I2" s="77"/>
      <c r="J2" s="479" t="s">
        <v>186</v>
      </c>
      <c r="K2" s="479"/>
      <c r="L2" s="479"/>
      <c r="M2" s="479"/>
      <c r="N2" s="479"/>
      <c r="O2" s="479"/>
      <c r="P2" s="479"/>
      <c r="Q2" s="479"/>
    </row>
    <row r="3" spans="1:16" ht="2.25" customHeight="1">
      <c r="A3" s="68"/>
      <c r="B3" s="69"/>
      <c r="C3" s="70"/>
      <c r="D3" s="75"/>
      <c r="E3" s="75"/>
      <c r="F3" s="75"/>
      <c r="G3" s="75"/>
      <c r="H3" s="75"/>
      <c r="I3" s="70"/>
      <c r="J3" s="70"/>
      <c r="K3" s="75"/>
      <c r="L3" s="70"/>
      <c r="M3" s="75"/>
      <c r="N3" s="108"/>
      <c r="O3" s="108"/>
      <c r="P3" s="108"/>
    </row>
    <row r="4" spans="1:16" ht="24">
      <c r="A4" s="62" t="s">
        <v>71</v>
      </c>
      <c r="B4" s="71"/>
      <c r="D4" s="62" t="s">
        <v>86</v>
      </c>
      <c r="E4" s="76"/>
      <c r="F4" s="76"/>
      <c r="G4" s="76"/>
      <c r="H4" s="76"/>
      <c r="J4" s="62" t="s">
        <v>71</v>
      </c>
      <c r="K4" s="76"/>
      <c r="L4" s="62"/>
      <c r="M4" s="76" t="s">
        <v>86</v>
      </c>
      <c r="N4" s="1"/>
      <c r="O4" s="1"/>
      <c r="P4" s="1"/>
    </row>
    <row r="5" spans="1:17" s="58" customFormat="1" ht="23.25" customHeight="1">
      <c r="A5" s="506" t="s">
        <v>133</v>
      </c>
      <c r="B5" s="78" t="s">
        <v>4</v>
      </c>
      <c r="C5" s="506" t="s">
        <v>1</v>
      </c>
      <c r="D5" s="508" t="s">
        <v>164</v>
      </c>
      <c r="E5" s="509"/>
      <c r="F5" s="510"/>
      <c r="G5" s="79" t="s">
        <v>148</v>
      </c>
      <c r="H5" s="78" t="s">
        <v>4</v>
      </c>
      <c r="I5" s="62"/>
      <c r="J5" s="511" t="s">
        <v>133</v>
      </c>
      <c r="K5" s="80" t="s">
        <v>4</v>
      </c>
      <c r="L5" s="511" t="s">
        <v>1</v>
      </c>
      <c r="M5" s="119" t="s">
        <v>66</v>
      </c>
      <c r="N5" s="121" t="s">
        <v>67</v>
      </c>
      <c r="O5" s="513" t="s">
        <v>169</v>
      </c>
      <c r="P5" s="513"/>
      <c r="Q5" s="80" t="s">
        <v>4</v>
      </c>
    </row>
    <row r="6" spans="1:17" s="58" customFormat="1" ht="23.25" customHeight="1">
      <c r="A6" s="507"/>
      <c r="B6" s="81" t="s">
        <v>149</v>
      </c>
      <c r="C6" s="507"/>
      <c r="D6" s="82" t="s">
        <v>63</v>
      </c>
      <c r="E6" s="83" t="s">
        <v>64</v>
      </c>
      <c r="F6" s="83" t="s">
        <v>65</v>
      </c>
      <c r="G6" s="84" t="s">
        <v>147</v>
      </c>
      <c r="H6" s="81" t="s">
        <v>149</v>
      </c>
      <c r="I6" s="62"/>
      <c r="J6" s="512"/>
      <c r="K6" s="85" t="s">
        <v>149</v>
      </c>
      <c r="L6" s="512"/>
      <c r="M6" s="120" t="s">
        <v>149</v>
      </c>
      <c r="N6" s="122" t="s">
        <v>149</v>
      </c>
      <c r="O6" s="114" t="s">
        <v>152</v>
      </c>
      <c r="P6" s="114" t="s">
        <v>62</v>
      </c>
      <c r="Q6" s="85" t="s">
        <v>149</v>
      </c>
    </row>
    <row r="7" spans="1:17" s="58" customFormat="1" ht="23.25" customHeight="1">
      <c r="A7" s="86" t="s">
        <v>134</v>
      </c>
      <c r="B7" s="87">
        <f>H7</f>
        <v>355</v>
      </c>
      <c r="C7" s="88" t="s">
        <v>8</v>
      </c>
      <c r="D7" s="89">
        <f>'ปวช.1'!F9</f>
        <v>139</v>
      </c>
      <c r="E7" s="89">
        <f>'ปวช.2'!F10</f>
        <v>125</v>
      </c>
      <c r="F7" s="89">
        <f>'ปวช.3'!F9</f>
        <v>91</v>
      </c>
      <c r="G7" s="89">
        <f>'นักเรียนจบไม่พร้อมรุ่น ปวช.3'!E5</f>
        <v>0</v>
      </c>
      <c r="H7" s="89">
        <f aca="true" t="shared" si="0" ref="H7:H27">G7+F7+E7+D7</f>
        <v>355</v>
      </c>
      <c r="I7" s="62"/>
      <c r="J7" s="106" t="s">
        <v>134</v>
      </c>
      <c r="K7" s="115">
        <f>M7+N7</f>
        <v>215</v>
      </c>
      <c r="L7" s="106" t="s">
        <v>40</v>
      </c>
      <c r="M7" s="178">
        <f>'ปวส.1'!F9</f>
        <v>111</v>
      </c>
      <c r="N7" s="123">
        <f>'ปวส.2'!F9</f>
        <v>104</v>
      </c>
      <c r="O7" s="111">
        <f>'นักศึกษาจบไม่พร้อมรุ่น ปวส.2'!E5</f>
        <v>0</v>
      </c>
      <c r="P7" s="111">
        <v>0</v>
      </c>
      <c r="Q7" s="127">
        <f>P7+O7+N7+M7</f>
        <v>215</v>
      </c>
    </row>
    <row r="8" spans="1:17" s="58" customFormat="1" ht="23.25" customHeight="1">
      <c r="A8" s="489" t="s">
        <v>136</v>
      </c>
      <c r="B8" s="494" t="e">
        <f>H8+H9</f>
        <v>#REF!</v>
      </c>
      <c r="C8" s="90" t="s">
        <v>12</v>
      </c>
      <c r="D8" s="91">
        <f>'ปวช.1'!F13</f>
        <v>78</v>
      </c>
      <c r="E8" s="91">
        <f>'ปวช.2'!F14</f>
        <v>67</v>
      </c>
      <c r="F8" s="91">
        <f>'ปวช.3'!F13</f>
        <v>59</v>
      </c>
      <c r="G8" s="91">
        <f>'นักเรียนจบไม่พร้อมรุ่น ปวช.3'!E7</f>
        <v>0</v>
      </c>
      <c r="H8" s="92">
        <f t="shared" si="0"/>
        <v>204</v>
      </c>
      <c r="I8" s="62"/>
      <c r="J8" s="104" t="s">
        <v>151</v>
      </c>
      <c r="K8" s="116">
        <f>M8+N8</f>
        <v>17</v>
      </c>
      <c r="L8" s="104" t="s">
        <v>87</v>
      </c>
      <c r="M8" s="179">
        <f>'ปวส.1'!F43</f>
        <v>4</v>
      </c>
      <c r="N8" s="124">
        <f>'ปวส.2'!F31</f>
        <v>13</v>
      </c>
      <c r="O8" s="109">
        <v>0</v>
      </c>
      <c r="P8" s="109">
        <v>0</v>
      </c>
      <c r="Q8" s="128">
        <f>P8+O8+N8+M8</f>
        <v>17</v>
      </c>
    </row>
    <row r="9" spans="1:17" s="58" customFormat="1" ht="23.25" customHeight="1">
      <c r="A9" s="490"/>
      <c r="B9" s="495"/>
      <c r="C9" s="90" t="s">
        <v>13</v>
      </c>
      <c r="D9" s="91">
        <f>'ปวช.1'!F15</f>
        <v>24</v>
      </c>
      <c r="E9" s="91">
        <f>'ปวช.2'!F16</f>
        <v>16</v>
      </c>
      <c r="F9" s="91">
        <f>'ปวช.3'!F16</f>
        <v>27</v>
      </c>
      <c r="G9" s="91" t="e">
        <f>'นักเรียนจบไม่พร้อมรุ่น ปวช.3'!#REF!</f>
        <v>#REF!</v>
      </c>
      <c r="H9" s="92" t="e">
        <f t="shared" si="0"/>
        <v>#REF!</v>
      </c>
      <c r="I9" s="62"/>
      <c r="J9" s="496" t="s">
        <v>91</v>
      </c>
      <c r="K9" s="486" t="e">
        <f>Q9+Q10+Q11</f>
        <v>#REF!</v>
      </c>
      <c r="L9" s="106" t="s">
        <v>12</v>
      </c>
      <c r="M9" s="178">
        <f>'ปวส.1'!F12</f>
        <v>39</v>
      </c>
      <c r="N9" s="123">
        <f>'ปวส.2'!F12</f>
        <v>27</v>
      </c>
      <c r="O9" s="111">
        <v>0</v>
      </c>
      <c r="P9" s="111">
        <v>0</v>
      </c>
      <c r="Q9" s="127">
        <f>P9+O9+N9+M9</f>
        <v>66</v>
      </c>
    </row>
    <row r="10" spans="1:17" s="58" customFormat="1" ht="23.25" customHeight="1">
      <c r="A10" s="86" t="s">
        <v>137</v>
      </c>
      <c r="B10" s="87" t="e">
        <f>H10</f>
        <v>#REF!</v>
      </c>
      <c r="C10" s="88" t="s">
        <v>14</v>
      </c>
      <c r="D10" s="89">
        <f>'ปวช.1'!F18</f>
        <v>28</v>
      </c>
      <c r="E10" s="89">
        <f>'ปวช.2'!F20</f>
        <v>25</v>
      </c>
      <c r="F10" s="89">
        <f>'ปวช.3'!F20</f>
        <v>30</v>
      </c>
      <c r="G10" s="89" t="e">
        <f>'นักเรียนจบไม่พร้อมรุ่น ปวช.3'!#REF!</f>
        <v>#REF!</v>
      </c>
      <c r="H10" s="89" t="e">
        <f t="shared" si="0"/>
        <v>#REF!</v>
      </c>
      <c r="I10" s="62"/>
      <c r="J10" s="497"/>
      <c r="K10" s="487"/>
      <c r="L10" s="106" t="s">
        <v>44</v>
      </c>
      <c r="M10" s="178">
        <f>'ปวส.1'!F16</f>
        <v>14</v>
      </c>
      <c r="N10" s="123">
        <f>'ปวส.2'!F17</f>
        <v>23</v>
      </c>
      <c r="O10" s="111" t="e">
        <f>'นักศึกษาจบไม่พร้อมรุ่น ปวส.2'!#REF!</f>
        <v>#REF!</v>
      </c>
      <c r="P10" s="111">
        <v>0</v>
      </c>
      <c r="Q10" s="127" t="e">
        <f>P10+O10+N10+M10</f>
        <v>#REF!</v>
      </c>
    </row>
    <row r="11" spans="1:17" s="58" customFormat="1" ht="23.25" customHeight="1">
      <c r="A11" s="489" t="s">
        <v>138</v>
      </c>
      <c r="B11" s="494">
        <f>H11+H12</f>
        <v>505</v>
      </c>
      <c r="C11" s="90" t="s">
        <v>15</v>
      </c>
      <c r="D11" s="91">
        <f>'ปวช.1'!F21</f>
        <v>76</v>
      </c>
      <c r="E11" s="91">
        <f>'ปวช.2'!F24</f>
        <v>81</v>
      </c>
      <c r="F11" s="91">
        <f>'ปวช.3'!F23</f>
        <v>59</v>
      </c>
      <c r="G11" s="91">
        <v>0</v>
      </c>
      <c r="H11" s="92">
        <f t="shared" si="0"/>
        <v>216</v>
      </c>
      <c r="I11" s="62"/>
      <c r="J11" s="498"/>
      <c r="K11" s="488"/>
      <c r="L11" s="106" t="s">
        <v>43</v>
      </c>
      <c r="M11" s="178">
        <f>'ปวส.1'!F14</f>
        <v>18</v>
      </c>
      <c r="N11" s="123">
        <f>'ปวส.2'!F14</f>
        <v>13</v>
      </c>
      <c r="O11" s="111" t="e">
        <f>'นักศึกษาจบไม่พร้อมรุ่น ปวส.2'!#REF!</f>
        <v>#REF!</v>
      </c>
      <c r="P11" s="111">
        <v>0</v>
      </c>
      <c r="Q11" s="127" t="e">
        <f aca="true" t="shared" si="1" ref="Q11:Q32">P11+O11+N11+M11</f>
        <v>#REF!</v>
      </c>
    </row>
    <row r="12" spans="1:17" s="58" customFormat="1" ht="23.25" customHeight="1">
      <c r="A12" s="490"/>
      <c r="B12" s="495"/>
      <c r="C12" s="90" t="s">
        <v>16</v>
      </c>
      <c r="D12" s="91">
        <f>'ปวช.1'!F25</f>
        <v>115</v>
      </c>
      <c r="E12" s="91">
        <f>'ปวช.2'!F28</f>
        <v>88</v>
      </c>
      <c r="F12" s="91">
        <f>'ปวช.3'!F27</f>
        <v>86</v>
      </c>
      <c r="G12" s="91">
        <f>'นักเรียนจบไม่พร้อมรุ่น ปวช.3'!E11</f>
        <v>0</v>
      </c>
      <c r="H12" s="92">
        <f t="shared" si="0"/>
        <v>289</v>
      </c>
      <c r="I12" s="62"/>
      <c r="J12" s="104" t="s">
        <v>13</v>
      </c>
      <c r="K12" s="116">
        <f>Q12</f>
        <v>29</v>
      </c>
      <c r="L12" s="104" t="s">
        <v>153</v>
      </c>
      <c r="M12" s="179">
        <f>'ปวส.1'!F19</f>
        <v>15</v>
      </c>
      <c r="N12" s="124">
        <f>'ปวส.2'!F20</f>
        <v>14</v>
      </c>
      <c r="O12" s="109">
        <v>0</v>
      </c>
      <c r="P12" s="109">
        <v>0</v>
      </c>
      <c r="Q12" s="128">
        <f t="shared" si="1"/>
        <v>29</v>
      </c>
    </row>
    <row r="13" spans="1:17" s="58" customFormat="1" ht="24">
      <c r="A13" s="491" t="s">
        <v>139</v>
      </c>
      <c r="B13" s="500" t="e">
        <f>H13+H14</f>
        <v>#REF!</v>
      </c>
      <c r="C13" s="88" t="s">
        <v>17</v>
      </c>
      <c r="D13" s="93">
        <f>'ปวช.1'!F29</f>
        <v>56</v>
      </c>
      <c r="E13" s="93">
        <f>'ปวช.2'!F32</f>
        <v>42</v>
      </c>
      <c r="F13" s="93">
        <f>'ปวช.3'!F31</f>
        <v>43</v>
      </c>
      <c r="G13" s="93">
        <f>'นักเรียนจบไม่พร้อมรุ่น ปวช.3'!E12</f>
        <v>0</v>
      </c>
      <c r="H13" s="89">
        <f t="shared" si="0"/>
        <v>141</v>
      </c>
      <c r="J13" s="107" t="s">
        <v>92</v>
      </c>
      <c r="K13" s="117" t="e">
        <f>Q13</f>
        <v>#REF!</v>
      </c>
      <c r="L13" s="107" t="s">
        <v>46</v>
      </c>
      <c r="M13" s="180">
        <f>'ปวส.1'!F21</f>
        <v>27</v>
      </c>
      <c r="N13" s="125">
        <f>'ปวส.2'!F22</f>
        <v>35</v>
      </c>
      <c r="O13" s="112" t="e">
        <f>'นักศึกษาจบไม่พร้อมรุ่น ปวส.2'!#REF!</f>
        <v>#REF!</v>
      </c>
      <c r="P13" s="112">
        <v>0</v>
      </c>
      <c r="Q13" s="127" t="e">
        <f t="shared" si="1"/>
        <v>#REF!</v>
      </c>
    </row>
    <row r="14" spans="1:17" s="58" customFormat="1" ht="24">
      <c r="A14" s="492"/>
      <c r="B14" s="501"/>
      <c r="C14" s="88" t="s">
        <v>18</v>
      </c>
      <c r="D14" s="93">
        <f>'ปวช.1'!F32</f>
        <v>58</v>
      </c>
      <c r="E14" s="93">
        <f>'ปวช.2'!F35</f>
        <v>42</v>
      </c>
      <c r="F14" s="93">
        <f>'ปวช.3'!F34</f>
        <v>43</v>
      </c>
      <c r="G14" s="93" t="e">
        <f>'นักเรียนจบไม่พร้อมรุ่น ปวช.3'!#REF!</f>
        <v>#REF!</v>
      </c>
      <c r="H14" s="89" t="e">
        <f t="shared" si="0"/>
        <v>#REF!</v>
      </c>
      <c r="J14" s="502" t="s">
        <v>15</v>
      </c>
      <c r="K14" s="504" t="e">
        <f>Q14+Q15</f>
        <v>#REF!</v>
      </c>
      <c r="L14" s="105" t="s">
        <v>48</v>
      </c>
      <c r="M14" s="181">
        <f>'ปวส.1'!F27</f>
        <v>36</v>
      </c>
      <c r="N14" s="126">
        <f>'ปวส.2'!F28</f>
        <v>32</v>
      </c>
      <c r="O14" s="109" t="e">
        <f>'นักศึกษาจบไม่พร้อมรุ่น ปวส.2'!#REF!</f>
        <v>#REF!</v>
      </c>
      <c r="P14" s="109">
        <v>0</v>
      </c>
      <c r="Q14" s="128" t="e">
        <f t="shared" si="1"/>
        <v>#REF!</v>
      </c>
    </row>
    <row r="15" spans="1:17" s="58" customFormat="1" ht="24">
      <c r="A15" s="489" t="s">
        <v>140</v>
      </c>
      <c r="B15" s="494" t="e">
        <f>H15+H16+H17+H18+H19</f>
        <v>#REF!</v>
      </c>
      <c r="C15" s="90" t="s">
        <v>21</v>
      </c>
      <c r="D15" s="94">
        <f>'ปวช.1'!F43</f>
        <v>81</v>
      </c>
      <c r="E15" s="94">
        <f>'ปวช.2'!F47</f>
        <v>93</v>
      </c>
      <c r="F15" s="94">
        <f>'ปวช.3'!F45</f>
        <v>65</v>
      </c>
      <c r="G15" s="94">
        <v>0</v>
      </c>
      <c r="H15" s="92">
        <f t="shared" si="0"/>
        <v>239</v>
      </c>
      <c r="J15" s="503"/>
      <c r="K15" s="505"/>
      <c r="L15" s="105" t="s">
        <v>47</v>
      </c>
      <c r="M15" s="181">
        <f>'ปวส.1'!F25</f>
        <v>63</v>
      </c>
      <c r="N15" s="126">
        <f>'ปวส.2'!F26</f>
        <v>52</v>
      </c>
      <c r="O15" s="109" t="e">
        <f>'นักศึกษาจบไม่พร้อมรุ่น ปวส.2'!#REF!</f>
        <v>#REF!</v>
      </c>
      <c r="P15" s="109">
        <v>0</v>
      </c>
      <c r="Q15" s="128" t="e">
        <f t="shared" si="1"/>
        <v>#REF!</v>
      </c>
    </row>
    <row r="16" spans="1:17" s="58" customFormat="1" ht="24">
      <c r="A16" s="493"/>
      <c r="B16" s="499"/>
      <c r="C16" s="90" t="s">
        <v>23</v>
      </c>
      <c r="D16" s="94">
        <f>'ปวช.1'!F48</f>
        <v>61</v>
      </c>
      <c r="E16" s="94">
        <f>'ปวช.2'!F53</f>
        <v>44</v>
      </c>
      <c r="F16" s="94">
        <f>'ปวช.3'!F51</f>
        <v>48</v>
      </c>
      <c r="G16" s="94" t="e">
        <f>'นักเรียนจบไม่พร้อมรุ่น ปวช.3'!#REF!</f>
        <v>#REF!</v>
      </c>
      <c r="H16" s="92" t="e">
        <f t="shared" si="0"/>
        <v>#REF!</v>
      </c>
      <c r="J16" s="496" t="s">
        <v>16</v>
      </c>
      <c r="K16" s="486" t="e">
        <f>Q16+Q17+Q18</f>
        <v>#REF!</v>
      </c>
      <c r="L16" s="107" t="s">
        <v>52</v>
      </c>
      <c r="M16" s="180">
        <f>'ปวส.1'!F35</f>
        <v>29</v>
      </c>
      <c r="N16" s="125">
        <f>'ปวส.2'!F38</f>
        <v>34</v>
      </c>
      <c r="O16" s="111" t="e">
        <f>'นักศึกษาจบไม่พร้อมรุ่น ปวส.2'!#REF!</f>
        <v>#REF!</v>
      </c>
      <c r="P16" s="111">
        <v>0</v>
      </c>
      <c r="Q16" s="127" t="e">
        <f t="shared" si="1"/>
        <v>#REF!</v>
      </c>
    </row>
    <row r="17" spans="1:17" s="58" customFormat="1" ht="24">
      <c r="A17" s="493"/>
      <c r="B17" s="499"/>
      <c r="C17" s="90" t="s">
        <v>22</v>
      </c>
      <c r="D17" s="94">
        <f>'ปวช.1'!F45</f>
        <v>33</v>
      </c>
      <c r="E17" s="94">
        <f>'ปวช.2'!F50</f>
        <v>39</v>
      </c>
      <c r="F17" s="94">
        <f>'ปวช.3'!F48</f>
        <v>51</v>
      </c>
      <c r="G17" s="94" t="e">
        <f>'นักเรียนจบไม่พร้อมรุ่น ปวช.3'!#REF!</f>
        <v>#REF!</v>
      </c>
      <c r="H17" s="92" t="e">
        <f t="shared" si="0"/>
        <v>#REF!</v>
      </c>
      <c r="J17" s="497"/>
      <c r="K17" s="487"/>
      <c r="L17" s="107" t="s">
        <v>50</v>
      </c>
      <c r="M17" s="180">
        <f>'ปวส.1'!F31</f>
        <v>24</v>
      </c>
      <c r="N17" s="125">
        <f>'ปวส.2'!F34</f>
        <v>31</v>
      </c>
      <c r="O17" s="111" t="e">
        <f>'นักศึกษาจบไม่พร้อมรุ่น ปวส.2'!#REF!</f>
        <v>#REF!</v>
      </c>
      <c r="P17" s="111">
        <v>0</v>
      </c>
      <c r="Q17" s="127" t="e">
        <f t="shared" si="1"/>
        <v>#REF!</v>
      </c>
    </row>
    <row r="18" spans="1:17" s="58" customFormat="1" ht="24">
      <c r="A18" s="493"/>
      <c r="B18" s="499"/>
      <c r="C18" s="90" t="s">
        <v>24</v>
      </c>
      <c r="D18" s="94">
        <f>'ปวช.1'!F55</f>
        <v>153</v>
      </c>
      <c r="E18" s="94">
        <f>'ปวช.2'!F61</f>
        <v>144</v>
      </c>
      <c r="F18" s="94">
        <f>'ปวช.3'!F58</f>
        <v>109</v>
      </c>
      <c r="G18" s="94">
        <f>'นักเรียนจบไม่พร้อมรุ่น ปวช.3'!E18</f>
        <v>0</v>
      </c>
      <c r="H18" s="92">
        <f t="shared" si="0"/>
        <v>406</v>
      </c>
      <c r="J18" s="498"/>
      <c r="K18" s="488"/>
      <c r="L18" s="107" t="s">
        <v>51</v>
      </c>
      <c r="M18" s="180">
        <f>'ปวส.1'!F33</f>
        <v>13</v>
      </c>
      <c r="N18" s="125">
        <f>'ปวส.2'!F36</f>
        <v>15</v>
      </c>
      <c r="O18" s="111" t="e">
        <f>'นักศึกษาจบไม่พร้อมรุ่น ปวส.2'!#REF!</f>
        <v>#REF!</v>
      </c>
      <c r="P18" s="111">
        <v>0</v>
      </c>
      <c r="Q18" s="127" t="e">
        <f t="shared" si="1"/>
        <v>#REF!</v>
      </c>
    </row>
    <row r="19" spans="1:17" s="58" customFormat="1" ht="24">
      <c r="A19" s="490"/>
      <c r="B19" s="495"/>
      <c r="C19" s="90" t="s">
        <v>80</v>
      </c>
      <c r="D19" s="94">
        <f>'ปวช.1'!F50</f>
        <v>16</v>
      </c>
      <c r="E19" s="94">
        <f>'ปวช.2'!F55</f>
        <v>6</v>
      </c>
      <c r="F19" s="94">
        <f>'ปวช.3'!F53</f>
        <v>10</v>
      </c>
      <c r="G19" s="94" t="e">
        <f>'นักเรียนจบไม่พร้อมรุ่น ปวช.3'!#REF!</f>
        <v>#REF!</v>
      </c>
      <c r="H19" s="92" t="e">
        <f t="shared" si="0"/>
        <v>#REF!</v>
      </c>
      <c r="J19" s="105" t="s">
        <v>139</v>
      </c>
      <c r="K19" s="118">
        <f aca="true" t="shared" si="2" ref="K19:K33">Q19</f>
        <v>66</v>
      </c>
      <c r="L19" s="105" t="s">
        <v>53</v>
      </c>
      <c r="M19" s="181">
        <f>'ปวส.1'!F39</f>
        <v>37</v>
      </c>
      <c r="N19" s="126">
        <f>'ปวส.2'!F42</f>
        <v>29</v>
      </c>
      <c r="O19" s="110">
        <f>'นักศึกษาจบไม่พร้อมรุ่น ปวส.2'!E12</f>
        <v>0</v>
      </c>
      <c r="P19" s="110">
        <v>0</v>
      </c>
      <c r="Q19" s="128">
        <f t="shared" si="1"/>
        <v>66</v>
      </c>
    </row>
    <row r="20" spans="1:17" s="58" customFormat="1" ht="24">
      <c r="A20" s="95" t="s">
        <v>141</v>
      </c>
      <c r="B20" s="96">
        <f>H20</f>
        <v>22</v>
      </c>
      <c r="C20" s="88" t="s">
        <v>109</v>
      </c>
      <c r="D20" s="93">
        <f>'ปวช.1'!F35</f>
        <v>8</v>
      </c>
      <c r="E20" s="93">
        <f>'ปวช.2'!F43</f>
        <v>7</v>
      </c>
      <c r="F20" s="93">
        <f>'ปวช.3'!F37</f>
        <v>7</v>
      </c>
      <c r="G20" s="93">
        <v>0</v>
      </c>
      <c r="H20" s="89">
        <f t="shared" si="0"/>
        <v>22</v>
      </c>
      <c r="J20" s="107" t="s">
        <v>84</v>
      </c>
      <c r="K20" s="117">
        <f t="shared" si="2"/>
        <v>39</v>
      </c>
      <c r="L20" s="107" t="s">
        <v>84</v>
      </c>
      <c r="M20" s="180">
        <f>'ปวส.1'!F41</f>
        <v>15</v>
      </c>
      <c r="N20" s="125">
        <f>'ปวส.2'!F45</f>
        <v>24</v>
      </c>
      <c r="O20" s="112">
        <f>'นักศึกษาจบไม่พร้อมรุ่น ปวส.2'!E16</f>
        <v>0</v>
      </c>
      <c r="P20" s="112">
        <v>0</v>
      </c>
      <c r="Q20" s="127">
        <f t="shared" si="1"/>
        <v>39</v>
      </c>
    </row>
    <row r="21" spans="1:17" s="58" customFormat="1" ht="24">
      <c r="A21" s="97" t="s">
        <v>19</v>
      </c>
      <c r="B21" s="98">
        <f>H21</f>
        <v>124</v>
      </c>
      <c r="C21" s="90" t="s">
        <v>19</v>
      </c>
      <c r="D21" s="94">
        <f>'ปวช.1'!F38</f>
        <v>54</v>
      </c>
      <c r="E21" s="94">
        <f>'ปวช.2'!F39</f>
        <v>46</v>
      </c>
      <c r="F21" s="94">
        <f>'ปวช.3'!F40</f>
        <v>24</v>
      </c>
      <c r="G21" s="94">
        <v>0</v>
      </c>
      <c r="H21" s="92">
        <f t="shared" si="0"/>
        <v>124</v>
      </c>
      <c r="J21" s="105" t="s">
        <v>21</v>
      </c>
      <c r="K21" s="118" t="e">
        <f t="shared" si="2"/>
        <v>#REF!</v>
      </c>
      <c r="L21" s="105" t="s">
        <v>21</v>
      </c>
      <c r="M21" s="181">
        <f>'ปวส.1'!F51</f>
        <v>95</v>
      </c>
      <c r="N21" s="126">
        <f>'ปวส.2'!F53</f>
        <v>80</v>
      </c>
      <c r="O21" s="110" t="e">
        <f>'นักศึกษาจบไม่พร้อมรุ่น ปวส.2'!#REF!</f>
        <v>#REF!</v>
      </c>
      <c r="P21" s="110">
        <v>0</v>
      </c>
      <c r="Q21" s="128" t="e">
        <f t="shared" si="1"/>
        <v>#REF!</v>
      </c>
    </row>
    <row r="22" spans="1:17" s="58" customFormat="1" ht="24">
      <c r="A22" s="95" t="s">
        <v>142</v>
      </c>
      <c r="B22" s="96">
        <f>H22</f>
        <v>60</v>
      </c>
      <c r="C22" s="88" t="s">
        <v>20</v>
      </c>
      <c r="D22" s="93">
        <f>'ปวช.1'!F40</f>
        <v>23</v>
      </c>
      <c r="E22" s="93">
        <f>'ปวช.2'!F41</f>
        <v>20</v>
      </c>
      <c r="F22" s="93">
        <f>'ปวช.3'!F42</f>
        <v>17</v>
      </c>
      <c r="G22" s="93">
        <v>0</v>
      </c>
      <c r="H22" s="89">
        <f t="shared" si="0"/>
        <v>60</v>
      </c>
      <c r="J22" s="107" t="s">
        <v>54</v>
      </c>
      <c r="K22" s="117" t="e">
        <f t="shared" si="2"/>
        <v>#REF!</v>
      </c>
      <c r="L22" s="107" t="s">
        <v>54</v>
      </c>
      <c r="M22" s="180">
        <f>'ปวส.1'!F57</f>
        <v>40</v>
      </c>
      <c r="N22" s="125">
        <f>'ปวส.2'!F57</f>
        <v>34</v>
      </c>
      <c r="O22" s="112" t="e">
        <f>'นักศึกษาจบไม่พร้อมรุ่น ปวส.2'!#REF!</f>
        <v>#REF!</v>
      </c>
      <c r="P22" s="112">
        <v>0</v>
      </c>
      <c r="Q22" s="127" t="e">
        <f t="shared" si="1"/>
        <v>#REF!</v>
      </c>
    </row>
    <row r="23" spans="1:17" s="58" customFormat="1" ht="24">
      <c r="A23" s="489" t="s">
        <v>143</v>
      </c>
      <c r="B23" s="494">
        <f>H23+H24+H25+H26</f>
        <v>280</v>
      </c>
      <c r="C23" s="90" t="s">
        <v>135</v>
      </c>
      <c r="D23" s="94">
        <f>'ปวช.1'!F58</f>
        <v>24</v>
      </c>
      <c r="E23" s="94">
        <f>'ปวช.2'!F64</f>
        <v>14</v>
      </c>
      <c r="F23" s="94">
        <f>'ปวช.3'!F61</f>
        <v>11</v>
      </c>
      <c r="G23" s="94">
        <v>0</v>
      </c>
      <c r="H23" s="92">
        <f t="shared" si="0"/>
        <v>49</v>
      </c>
      <c r="J23" s="105" t="s">
        <v>22</v>
      </c>
      <c r="K23" s="118" t="e">
        <f t="shared" si="2"/>
        <v>#REF!</v>
      </c>
      <c r="L23" s="105" t="s">
        <v>22</v>
      </c>
      <c r="M23" s="181">
        <f>'ปวส.1'!F54</f>
        <v>26</v>
      </c>
      <c r="N23" s="126">
        <f>'ปวส.2'!F55</f>
        <v>32</v>
      </c>
      <c r="O23" s="110" t="e">
        <f>'นักศึกษาจบไม่พร้อมรุ่น ปวส.2'!#REF!</f>
        <v>#REF!</v>
      </c>
      <c r="P23" s="110">
        <v>0</v>
      </c>
      <c r="Q23" s="128" t="e">
        <f t="shared" si="1"/>
        <v>#REF!</v>
      </c>
    </row>
    <row r="24" spans="1:17" s="58" customFormat="1" ht="24">
      <c r="A24" s="493"/>
      <c r="B24" s="499"/>
      <c r="C24" s="90" t="s">
        <v>32</v>
      </c>
      <c r="D24" s="94">
        <f>'ปวช.1'!F60</f>
        <v>22</v>
      </c>
      <c r="E24" s="94">
        <f>'ปวช.2'!F66</f>
        <v>17</v>
      </c>
      <c r="F24" s="94">
        <f>'ปวช.3'!F63</f>
        <v>11</v>
      </c>
      <c r="G24" s="94">
        <v>0</v>
      </c>
      <c r="H24" s="92">
        <f t="shared" si="0"/>
        <v>50</v>
      </c>
      <c r="J24" s="107" t="s">
        <v>24</v>
      </c>
      <c r="K24" s="117">
        <f t="shared" si="2"/>
        <v>101</v>
      </c>
      <c r="L24" s="107" t="s">
        <v>55</v>
      </c>
      <c r="M24" s="180">
        <f>'ปวส.1'!F60</f>
        <v>49</v>
      </c>
      <c r="N24" s="125">
        <f>'ปวส.2'!F60</f>
        <v>52</v>
      </c>
      <c r="O24" s="112">
        <v>0</v>
      </c>
      <c r="P24" s="112">
        <v>0</v>
      </c>
      <c r="Q24" s="127">
        <f t="shared" si="1"/>
        <v>101</v>
      </c>
    </row>
    <row r="25" spans="1:17" s="58" customFormat="1" ht="24">
      <c r="A25" s="493"/>
      <c r="B25" s="499"/>
      <c r="C25" s="90" t="s">
        <v>25</v>
      </c>
      <c r="D25" s="94">
        <f>'ปวช.1'!F65</f>
        <v>69</v>
      </c>
      <c r="E25" s="94">
        <f>'ปวช.2'!F71</f>
        <v>50</v>
      </c>
      <c r="F25" s="94">
        <f>'ปวช.3'!F68</f>
        <v>38</v>
      </c>
      <c r="G25" s="94">
        <f>'นักเรียนจบไม่พร้อมรุ่น ปวช.3'!E22</f>
        <v>0</v>
      </c>
      <c r="H25" s="92">
        <f t="shared" si="0"/>
        <v>157</v>
      </c>
      <c r="J25" s="105" t="s">
        <v>160</v>
      </c>
      <c r="K25" s="118">
        <f t="shared" si="2"/>
        <v>30</v>
      </c>
      <c r="L25" s="105" t="s">
        <v>154</v>
      </c>
      <c r="M25" s="181">
        <f>'ปวส.1'!F62</f>
        <v>20</v>
      </c>
      <c r="N25" s="126">
        <f>'ปวส.2'!F64</f>
        <v>10</v>
      </c>
      <c r="O25" s="110">
        <v>0</v>
      </c>
      <c r="P25" s="110">
        <v>0</v>
      </c>
      <c r="Q25" s="128">
        <f t="shared" si="1"/>
        <v>30</v>
      </c>
    </row>
    <row r="26" spans="1:17" s="58" customFormat="1" ht="24">
      <c r="A26" s="490"/>
      <c r="B26" s="495"/>
      <c r="C26" s="90" t="s">
        <v>33</v>
      </c>
      <c r="D26" s="94">
        <f>'ปวช.1'!F62</f>
        <v>14</v>
      </c>
      <c r="E26" s="94">
        <f>'ปวช.2'!F68</f>
        <v>4</v>
      </c>
      <c r="F26" s="94">
        <f>'ปวช.3'!F65</f>
        <v>6</v>
      </c>
      <c r="G26" s="94">
        <v>0</v>
      </c>
      <c r="H26" s="92">
        <f t="shared" si="0"/>
        <v>24</v>
      </c>
      <c r="J26" s="107" t="s">
        <v>161</v>
      </c>
      <c r="K26" s="117">
        <f t="shared" si="2"/>
        <v>14</v>
      </c>
      <c r="L26" s="107" t="s">
        <v>155</v>
      </c>
      <c r="M26" s="180">
        <f>'ปวส.1'!F68</f>
        <v>6</v>
      </c>
      <c r="N26" s="125">
        <f>'ปวส.2'!F68</f>
        <v>8</v>
      </c>
      <c r="O26" s="112">
        <v>0</v>
      </c>
      <c r="P26" s="112">
        <v>0</v>
      </c>
      <c r="Q26" s="127">
        <f t="shared" si="1"/>
        <v>14</v>
      </c>
    </row>
    <row r="27" spans="1:17" s="58" customFormat="1" ht="24">
      <c r="A27" s="95" t="s">
        <v>144</v>
      </c>
      <c r="B27" s="96">
        <f>H27</f>
        <v>15</v>
      </c>
      <c r="C27" s="88" t="s">
        <v>105</v>
      </c>
      <c r="D27" s="93">
        <f>'ปวช.1'!F68</f>
        <v>15</v>
      </c>
      <c r="E27" s="93">
        <v>0</v>
      </c>
      <c r="F27" s="93">
        <v>0</v>
      </c>
      <c r="G27" s="93">
        <v>0</v>
      </c>
      <c r="H27" s="89">
        <f t="shared" si="0"/>
        <v>15</v>
      </c>
      <c r="J27" s="105" t="s">
        <v>162</v>
      </c>
      <c r="K27" s="118">
        <f t="shared" si="2"/>
        <v>0</v>
      </c>
      <c r="L27" s="105" t="s">
        <v>156</v>
      </c>
      <c r="M27" s="181">
        <v>0</v>
      </c>
      <c r="N27" s="126">
        <v>0</v>
      </c>
      <c r="O27" s="110">
        <v>0</v>
      </c>
      <c r="P27" s="110">
        <v>0</v>
      </c>
      <c r="Q27" s="128">
        <f t="shared" si="1"/>
        <v>0</v>
      </c>
    </row>
    <row r="28" spans="1:17" s="58" customFormat="1" ht="24">
      <c r="A28" s="131" t="s">
        <v>146</v>
      </c>
      <c r="B28" s="99" t="e">
        <f>SUM(B7:B27)</f>
        <v>#REF!</v>
      </c>
      <c r="C28" s="182" t="s">
        <v>145</v>
      </c>
      <c r="D28" s="100">
        <f>SUM(D7:D27)</f>
        <v>1147</v>
      </c>
      <c r="E28" s="100">
        <f>SUM(E7:E27)</f>
        <v>970</v>
      </c>
      <c r="F28" s="100">
        <f>SUM(F7:F27)</f>
        <v>835</v>
      </c>
      <c r="G28" s="100" t="e">
        <f>SUM(G7:G27)</f>
        <v>#REF!</v>
      </c>
      <c r="H28" s="101" t="e">
        <f>H7+H8+H9+H10+H11+H12+H13+H14+H15+H16+H17+H18+H19+H20+H21+H22+H23+H24+H25+H26+H27</f>
        <v>#REF!</v>
      </c>
      <c r="J28" s="107" t="s">
        <v>19</v>
      </c>
      <c r="K28" s="117" t="e">
        <f t="shared" si="2"/>
        <v>#REF!</v>
      </c>
      <c r="L28" s="107" t="s">
        <v>116</v>
      </c>
      <c r="M28" s="180">
        <f>'ปวส.1'!F45</f>
        <v>27</v>
      </c>
      <c r="N28" s="125">
        <f>'ปวส.2'!F47</f>
        <v>20</v>
      </c>
      <c r="O28" s="112" t="e">
        <f>'นักศึกษาจบไม่พร้อมรุ่น ปวส.2'!#REF!</f>
        <v>#REF!</v>
      </c>
      <c r="P28" s="112">
        <f>'นศ.เทียบโอนประสบการณ์'!F6</f>
        <v>0</v>
      </c>
      <c r="Q28" s="127" t="e">
        <f t="shared" si="1"/>
        <v>#REF!</v>
      </c>
    </row>
    <row r="29" spans="2:17" s="58" customFormat="1" ht="24">
      <c r="B29" s="71"/>
      <c r="D29" s="102"/>
      <c r="E29" s="102"/>
      <c r="F29" s="102"/>
      <c r="G29" s="102"/>
      <c r="H29" s="102"/>
      <c r="J29" s="105" t="s">
        <v>163</v>
      </c>
      <c r="K29" s="118">
        <f t="shared" si="2"/>
        <v>8</v>
      </c>
      <c r="L29" s="105" t="s">
        <v>115</v>
      </c>
      <c r="M29" s="181">
        <f>'ปวส.1'!F47</f>
        <v>8</v>
      </c>
      <c r="N29" s="126">
        <f>'ปวส.2'!F49</f>
        <v>0</v>
      </c>
      <c r="O29" s="110">
        <v>0</v>
      </c>
      <c r="P29" s="110">
        <v>0</v>
      </c>
      <c r="Q29" s="128">
        <f t="shared" si="1"/>
        <v>8</v>
      </c>
    </row>
    <row r="30" spans="2:17" s="58" customFormat="1" ht="24">
      <c r="B30" s="71"/>
      <c r="D30" s="102"/>
      <c r="E30" s="102"/>
      <c r="F30" s="102"/>
      <c r="G30" s="102"/>
      <c r="H30" s="102"/>
      <c r="J30" s="107" t="s">
        <v>31</v>
      </c>
      <c r="K30" s="117">
        <f t="shared" si="2"/>
        <v>0</v>
      </c>
      <c r="L30" s="107" t="s">
        <v>157</v>
      </c>
      <c r="M30" s="180">
        <v>0</v>
      </c>
      <c r="N30" s="125">
        <v>0</v>
      </c>
      <c r="O30" s="112">
        <v>0</v>
      </c>
      <c r="P30" s="112">
        <v>0</v>
      </c>
      <c r="Q30" s="127">
        <f t="shared" si="1"/>
        <v>0</v>
      </c>
    </row>
    <row r="31" spans="2:17" s="58" customFormat="1" ht="24">
      <c r="B31" s="71"/>
      <c r="D31" s="102"/>
      <c r="E31" s="102"/>
      <c r="F31" s="102"/>
      <c r="G31" s="102"/>
      <c r="H31" s="102"/>
      <c r="J31" s="105" t="s">
        <v>32</v>
      </c>
      <c r="K31" s="118" t="e">
        <f t="shared" si="2"/>
        <v>#REF!</v>
      </c>
      <c r="L31" s="105" t="s">
        <v>158</v>
      </c>
      <c r="M31" s="181">
        <f>'ปวส.1'!F64</f>
        <v>7</v>
      </c>
      <c r="N31" s="126">
        <f>'ปวส.2'!F62</f>
        <v>0</v>
      </c>
      <c r="O31" s="110" t="e">
        <f>'นักศึกษาจบไม่พร้อมรุ่น ปวส.2'!#REF!</f>
        <v>#REF!</v>
      </c>
      <c r="P31" s="110">
        <v>0</v>
      </c>
      <c r="Q31" s="128" t="e">
        <f t="shared" si="1"/>
        <v>#REF!</v>
      </c>
    </row>
    <row r="32" spans="4:17" s="58" customFormat="1" ht="24">
      <c r="D32" s="102"/>
      <c r="E32" s="102"/>
      <c r="F32" s="102"/>
      <c r="G32" s="102"/>
      <c r="H32" s="102"/>
      <c r="J32" s="107" t="s">
        <v>85</v>
      </c>
      <c r="K32" s="117" t="e">
        <f t="shared" si="2"/>
        <v>#REF!</v>
      </c>
      <c r="L32" s="107" t="s">
        <v>159</v>
      </c>
      <c r="M32" s="180">
        <f>'ปวส.1'!F66</f>
        <v>6</v>
      </c>
      <c r="N32" s="125">
        <f>'ปวส.2'!F66</f>
        <v>7</v>
      </c>
      <c r="O32" s="112" t="e">
        <f>'นักศึกษาจบไม่พร้อมรุ่น ปวส.2'!#REF!</f>
        <v>#REF!</v>
      </c>
      <c r="P32" s="112">
        <v>0</v>
      </c>
      <c r="Q32" s="127" t="e">
        <f t="shared" si="1"/>
        <v>#REF!</v>
      </c>
    </row>
    <row r="33" spans="1:17" s="58" customFormat="1" ht="24">
      <c r="A33" s="103" t="s">
        <v>207</v>
      </c>
      <c r="B33" s="103"/>
      <c r="C33" s="103"/>
      <c r="D33" s="466" t="s">
        <v>205</v>
      </c>
      <c r="E33" s="466"/>
      <c r="F33" s="466"/>
      <c r="G33" s="466"/>
      <c r="H33" s="466"/>
      <c r="J33" s="131" t="s">
        <v>146</v>
      </c>
      <c r="K33" s="130" t="e">
        <f t="shared" si="2"/>
        <v>#REF!</v>
      </c>
      <c r="L33" s="182" t="s">
        <v>145</v>
      </c>
      <c r="M33" s="183">
        <f>SUM(M7:M32)</f>
        <v>729</v>
      </c>
      <c r="N33" s="184">
        <f>SUM(N7:N32)</f>
        <v>689</v>
      </c>
      <c r="O33" s="129" t="e">
        <f>O32+O31+O30+O29+O28+O27+O26+O25+O24+O23+O22+O21+O20+O19+O18+O17+O16+O15+O14+O13+O12+O11+O10+O9+O8+O7</f>
        <v>#REF!</v>
      </c>
      <c r="P33" s="129">
        <f>SUM(P7:P32)</f>
        <v>0</v>
      </c>
      <c r="Q33" s="130" t="e">
        <f>SUM(Q7:Q32)</f>
        <v>#REF!</v>
      </c>
    </row>
    <row r="34" spans="1:17" s="58" customFormat="1" ht="23.25" customHeight="1">
      <c r="A34" s="102" t="s">
        <v>150</v>
      </c>
      <c r="B34" s="103"/>
      <c r="C34" s="103"/>
      <c r="D34" s="466" t="s">
        <v>206</v>
      </c>
      <c r="E34" s="466"/>
      <c r="F34" s="466"/>
      <c r="G34" s="466"/>
      <c r="H34" s="102"/>
      <c r="J34" s="102"/>
      <c r="K34" s="102"/>
      <c r="L34" s="102"/>
      <c r="M34" s="102"/>
      <c r="N34" s="102"/>
      <c r="O34" s="102"/>
      <c r="P34" s="102"/>
      <c r="Q34" s="102"/>
    </row>
    <row r="35" spans="1:17" s="58" customFormat="1" ht="23.25" customHeight="1">
      <c r="A35" s="103" t="s">
        <v>103</v>
      </c>
      <c r="B35" s="103"/>
      <c r="C35" s="103"/>
      <c r="D35" s="103"/>
      <c r="E35" s="102" t="s">
        <v>104</v>
      </c>
      <c r="F35" s="103"/>
      <c r="G35" s="102"/>
      <c r="H35" s="102"/>
      <c r="J35" s="102"/>
      <c r="K35" s="102"/>
      <c r="L35" s="102"/>
      <c r="M35" s="102"/>
      <c r="N35" s="102"/>
      <c r="O35" s="102"/>
      <c r="P35" s="102"/>
      <c r="Q35" s="102"/>
    </row>
    <row r="36" ht="47.25" customHeight="1"/>
    <row r="37" ht="47.25" customHeight="1"/>
    <row r="38" ht="47.25" customHeight="1"/>
    <row r="39" ht="47.25" customHeight="1"/>
    <row r="40" ht="47.25" customHeight="1"/>
    <row r="41" ht="47.25" customHeight="1"/>
    <row r="42" ht="63" customHeight="1"/>
    <row r="47" ht="23.25">
      <c r="Z47" t="s">
        <v>101</v>
      </c>
    </row>
  </sheetData>
  <sheetProtection/>
  <mergeCells count="28">
    <mergeCell ref="J5:J6"/>
    <mergeCell ref="L5:L6"/>
    <mergeCell ref="J1:Q1"/>
    <mergeCell ref="J2:Q2"/>
    <mergeCell ref="J9:J11"/>
    <mergeCell ref="O5:P5"/>
    <mergeCell ref="K9:K11"/>
    <mergeCell ref="A1:H1"/>
    <mergeCell ref="A2:H2"/>
    <mergeCell ref="A5:A6"/>
    <mergeCell ref="C5:C6"/>
    <mergeCell ref="D5:F5"/>
    <mergeCell ref="K16:K18"/>
    <mergeCell ref="D34:G34"/>
    <mergeCell ref="D33:H33"/>
    <mergeCell ref="A8:A9"/>
    <mergeCell ref="A11:A12"/>
    <mergeCell ref="A13:A14"/>
    <mergeCell ref="A15:A19"/>
    <mergeCell ref="A23:A26"/>
    <mergeCell ref="B8:B9"/>
    <mergeCell ref="B11:B12"/>
    <mergeCell ref="J16:J18"/>
    <mergeCell ref="B15:B19"/>
    <mergeCell ref="B23:B26"/>
    <mergeCell ref="B13:B14"/>
    <mergeCell ref="J14:J15"/>
    <mergeCell ref="K14:K15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30" r:id="rId2"/>
  <colBreaks count="2" manualBreakCount="2">
    <brk id="9" max="46" man="1"/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view="pageBreakPreview" zoomScaleSheetLayoutView="100" zoomScalePageLayoutView="0" workbookViewId="0" topLeftCell="A1">
      <selection activeCell="D5" sqref="D5:F75"/>
    </sheetView>
  </sheetViews>
  <sheetFormatPr defaultColWidth="9.140625" defaultRowHeight="23.25"/>
  <cols>
    <col min="1" max="1" width="30.57421875" style="240" customWidth="1"/>
    <col min="2" max="2" width="9.140625" style="240" customWidth="1"/>
    <col min="3" max="3" width="30.8515625" style="240" customWidth="1"/>
    <col min="4" max="4" width="15.421875" style="376" customWidth="1"/>
    <col min="5" max="5" width="14.7109375" style="376" customWidth="1"/>
    <col min="6" max="6" width="19.140625" style="240" customWidth="1"/>
    <col min="7" max="16384" width="9.140625" style="240" customWidth="1"/>
  </cols>
  <sheetData>
    <row r="1" spans="1:6" ht="27.75">
      <c r="A1" s="525" t="s">
        <v>509</v>
      </c>
      <c r="B1" s="525"/>
      <c r="C1" s="525"/>
      <c r="D1" s="525"/>
      <c r="E1" s="525"/>
      <c r="F1" s="525"/>
    </row>
    <row r="2" spans="1:6" ht="27.75">
      <c r="A2" s="525" t="s">
        <v>510</v>
      </c>
      <c r="B2" s="525"/>
      <c r="C2" s="525"/>
      <c r="D2" s="525"/>
      <c r="E2" s="525"/>
      <c r="F2" s="525"/>
    </row>
    <row r="3" spans="1:6" ht="28.5" thickBot="1">
      <c r="A3" s="252"/>
      <c r="B3" s="251" t="s">
        <v>229</v>
      </c>
      <c r="C3" s="526"/>
      <c r="D3" s="526"/>
      <c r="E3" s="526"/>
      <c r="F3" s="526"/>
    </row>
    <row r="4" spans="1:6" ht="29.25" thickBot="1" thickTop="1">
      <c r="A4" s="349" t="s">
        <v>133</v>
      </c>
      <c r="B4" s="350" t="s">
        <v>0</v>
      </c>
      <c r="C4" s="349" t="s">
        <v>1</v>
      </c>
      <c r="D4" s="370" t="s">
        <v>2</v>
      </c>
      <c r="E4" s="370" t="s">
        <v>3</v>
      </c>
      <c r="F4" s="349" t="s">
        <v>4</v>
      </c>
    </row>
    <row r="5" spans="1:6" ht="25.5" thickBot="1" thickTop="1">
      <c r="A5" s="514" t="s">
        <v>228</v>
      </c>
      <c r="B5" s="245" t="s">
        <v>7</v>
      </c>
      <c r="C5" s="244" t="s">
        <v>8</v>
      </c>
      <c r="D5" s="371"/>
      <c r="E5" s="371"/>
      <c r="F5" s="243"/>
    </row>
    <row r="6" spans="1:6" ht="24.75" customHeight="1" thickBot="1" thickTop="1">
      <c r="A6" s="515"/>
      <c r="B6" s="245" t="s">
        <v>9</v>
      </c>
      <c r="C6" s="244" t="s">
        <v>8</v>
      </c>
      <c r="D6" s="371"/>
      <c r="E6" s="371"/>
      <c r="F6" s="243"/>
    </row>
    <row r="7" spans="1:6" ht="24.75" customHeight="1" thickBot="1" thickTop="1">
      <c r="A7" s="515"/>
      <c r="B7" s="245" t="s">
        <v>10</v>
      </c>
      <c r="C7" s="244" t="s">
        <v>8</v>
      </c>
      <c r="D7" s="371"/>
      <c r="E7" s="371"/>
      <c r="F7" s="243"/>
    </row>
    <row r="8" spans="1:6" ht="24.75" customHeight="1" thickBot="1" thickTop="1">
      <c r="A8" s="515"/>
      <c r="B8" s="245" t="s">
        <v>11</v>
      </c>
      <c r="C8" s="244" t="s">
        <v>8</v>
      </c>
      <c r="D8" s="371"/>
      <c r="E8" s="371"/>
      <c r="F8" s="243"/>
    </row>
    <row r="9" spans="1:6" ht="24.75" customHeight="1" thickBot="1" thickTop="1">
      <c r="A9" s="515"/>
      <c r="B9" s="245" t="s">
        <v>247</v>
      </c>
      <c r="C9" s="244" t="s">
        <v>490</v>
      </c>
      <c r="D9" s="371"/>
      <c r="E9" s="371"/>
      <c r="F9" s="243"/>
    </row>
    <row r="10" spans="1:6" ht="24.75" customHeight="1" thickBot="1" thickTop="1">
      <c r="A10" s="516"/>
      <c r="B10" s="517" t="s">
        <v>167</v>
      </c>
      <c r="C10" s="518"/>
      <c r="D10" s="372"/>
      <c r="E10" s="372"/>
      <c r="F10" s="345"/>
    </row>
    <row r="11" spans="1:6" ht="25.5" thickBot="1" thickTop="1">
      <c r="A11" s="514" t="s">
        <v>227</v>
      </c>
      <c r="B11" s="245" t="s">
        <v>7</v>
      </c>
      <c r="C11" s="244" t="s">
        <v>12</v>
      </c>
      <c r="D11" s="371"/>
      <c r="E11" s="371"/>
      <c r="F11" s="243"/>
    </row>
    <row r="12" spans="1:6" ht="25.5" thickBot="1" thickTop="1">
      <c r="A12" s="515"/>
      <c r="B12" s="245" t="s">
        <v>9</v>
      </c>
      <c r="C12" s="244" t="s">
        <v>12</v>
      </c>
      <c r="D12" s="371"/>
      <c r="E12" s="371"/>
      <c r="F12" s="243"/>
    </row>
    <row r="13" spans="1:6" ht="25.5" thickBot="1" thickTop="1">
      <c r="A13" s="515"/>
      <c r="B13" s="245" t="s">
        <v>10</v>
      </c>
      <c r="C13" s="244" t="s">
        <v>12</v>
      </c>
      <c r="D13" s="371"/>
      <c r="E13" s="371"/>
      <c r="F13" s="243"/>
    </row>
    <row r="14" spans="1:6" ht="25.5" thickBot="1" thickTop="1">
      <c r="A14" s="515"/>
      <c r="B14" s="245" t="s">
        <v>11</v>
      </c>
      <c r="C14" s="244" t="s">
        <v>81</v>
      </c>
      <c r="D14" s="371"/>
      <c r="E14" s="371"/>
      <c r="F14" s="243"/>
    </row>
    <row r="15" spans="1:6" ht="25.5" thickBot="1" thickTop="1">
      <c r="A15" s="516"/>
      <c r="B15" s="517" t="s">
        <v>167</v>
      </c>
      <c r="C15" s="518"/>
      <c r="D15" s="372"/>
      <c r="E15" s="372"/>
      <c r="F15" s="345"/>
    </row>
    <row r="16" spans="1:6" ht="25.5" thickBot="1" thickTop="1">
      <c r="A16" s="514" t="s">
        <v>226</v>
      </c>
      <c r="B16" s="245" t="s">
        <v>7</v>
      </c>
      <c r="C16" s="244" t="s">
        <v>13</v>
      </c>
      <c r="D16" s="371"/>
      <c r="E16" s="371"/>
      <c r="F16" s="243"/>
    </row>
    <row r="17" spans="1:6" ht="25.5" thickBot="1" thickTop="1">
      <c r="A17" s="516"/>
      <c r="B17" s="517" t="s">
        <v>167</v>
      </c>
      <c r="C17" s="518"/>
      <c r="D17" s="372"/>
      <c r="E17" s="372"/>
      <c r="F17" s="345"/>
    </row>
    <row r="18" spans="1:6" ht="25.5" thickBot="1" thickTop="1">
      <c r="A18" s="514" t="s">
        <v>225</v>
      </c>
      <c r="B18" s="245" t="s">
        <v>7</v>
      </c>
      <c r="C18" s="246" t="s">
        <v>224</v>
      </c>
      <c r="D18" s="371"/>
      <c r="E18" s="371"/>
      <c r="F18" s="243"/>
    </row>
    <row r="19" spans="1:6" ht="24.75" customHeight="1" thickBot="1" thickTop="1">
      <c r="A19" s="516"/>
      <c r="B19" s="517" t="s">
        <v>167</v>
      </c>
      <c r="C19" s="518"/>
      <c r="D19" s="372"/>
      <c r="E19" s="372"/>
      <c r="F19" s="345"/>
    </row>
    <row r="20" spans="1:6" ht="24.75" customHeight="1" thickBot="1" thickTop="1">
      <c r="A20" s="514" t="s">
        <v>223</v>
      </c>
      <c r="B20" s="245" t="s">
        <v>7</v>
      </c>
      <c r="C20" s="246" t="s">
        <v>15</v>
      </c>
      <c r="D20" s="373"/>
      <c r="E20" s="373"/>
      <c r="F20" s="242"/>
    </row>
    <row r="21" spans="1:6" ht="24.75" customHeight="1" thickBot="1" thickTop="1">
      <c r="A21" s="515"/>
      <c r="B21" s="245" t="s">
        <v>9</v>
      </c>
      <c r="C21" s="246" t="s">
        <v>15</v>
      </c>
      <c r="D21" s="373"/>
      <c r="E21" s="373"/>
      <c r="F21" s="242"/>
    </row>
    <row r="22" spans="1:6" ht="24.75" customHeight="1" thickBot="1" thickTop="1">
      <c r="A22" s="515"/>
      <c r="B22" s="245" t="s">
        <v>10</v>
      </c>
      <c r="C22" s="246" t="s">
        <v>15</v>
      </c>
      <c r="D22" s="373"/>
      <c r="E22" s="373"/>
      <c r="F22" s="369"/>
    </row>
    <row r="23" spans="1:6" ht="25.5" thickBot="1" thickTop="1">
      <c r="A23" s="515"/>
      <c r="B23" s="245" t="s">
        <v>11</v>
      </c>
      <c r="C23" s="246" t="s">
        <v>15</v>
      </c>
      <c r="D23" s="373"/>
      <c r="E23" s="373"/>
      <c r="F23" s="242"/>
    </row>
    <row r="24" spans="1:6" ht="25.5" thickBot="1" thickTop="1">
      <c r="A24" s="516"/>
      <c r="B24" s="517" t="s">
        <v>167</v>
      </c>
      <c r="C24" s="518"/>
      <c r="D24" s="372"/>
      <c r="E24" s="372"/>
      <c r="F24" s="345"/>
    </row>
    <row r="25" spans="1:6" ht="25.5" thickBot="1" thickTop="1">
      <c r="A25" s="514" t="s">
        <v>221</v>
      </c>
      <c r="B25" s="245" t="s">
        <v>7</v>
      </c>
      <c r="C25" s="244" t="s">
        <v>16</v>
      </c>
      <c r="D25" s="371"/>
      <c r="E25" s="371"/>
      <c r="F25" s="243"/>
    </row>
    <row r="26" spans="1:6" ht="25.5" thickBot="1" thickTop="1">
      <c r="A26" s="515"/>
      <c r="B26" s="245" t="s">
        <v>9</v>
      </c>
      <c r="C26" s="244" t="s">
        <v>16</v>
      </c>
      <c r="D26" s="371"/>
      <c r="E26" s="371"/>
      <c r="F26" s="243"/>
    </row>
    <row r="27" spans="1:6" ht="25.5" thickBot="1" thickTop="1">
      <c r="A27" s="515"/>
      <c r="B27" s="245" t="s">
        <v>10</v>
      </c>
      <c r="C27" s="244" t="s">
        <v>16</v>
      </c>
      <c r="D27" s="371"/>
      <c r="E27" s="371"/>
      <c r="F27" s="243"/>
    </row>
    <row r="28" spans="1:6" ht="24.75" customHeight="1" thickBot="1" thickTop="1">
      <c r="A28" s="516"/>
      <c r="B28" s="517" t="s">
        <v>167</v>
      </c>
      <c r="C28" s="518"/>
      <c r="D28" s="372"/>
      <c r="E28" s="372"/>
      <c r="F28" s="345"/>
    </row>
    <row r="29" spans="1:6" ht="24.75" customHeight="1" thickBot="1" thickTop="1">
      <c r="A29" s="514" t="s">
        <v>222</v>
      </c>
      <c r="B29" s="245" t="s">
        <v>7</v>
      </c>
      <c r="C29" s="244" t="s">
        <v>17</v>
      </c>
      <c r="D29" s="371"/>
      <c r="E29" s="371"/>
      <c r="F29" s="243"/>
    </row>
    <row r="30" spans="1:6" ht="24.75" customHeight="1" thickBot="1" thickTop="1">
      <c r="A30" s="515"/>
      <c r="B30" s="245" t="s">
        <v>9</v>
      </c>
      <c r="C30" s="244" t="s">
        <v>17</v>
      </c>
      <c r="D30" s="371"/>
      <c r="E30" s="371"/>
      <c r="F30" s="243"/>
    </row>
    <row r="31" spans="1:6" ht="25.5" thickBot="1" thickTop="1">
      <c r="A31" s="515"/>
      <c r="B31" s="245" t="s">
        <v>10</v>
      </c>
      <c r="C31" s="244" t="s">
        <v>17</v>
      </c>
      <c r="D31" s="371"/>
      <c r="E31" s="371"/>
      <c r="F31" s="243"/>
    </row>
    <row r="32" spans="1:6" ht="25.5" thickBot="1" thickTop="1">
      <c r="A32" s="516"/>
      <c r="B32" s="517" t="s">
        <v>167</v>
      </c>
      <c r="C32" s="518"/>
      <c r="D32" s="372"/>
      <c r="E32" s="372"/>
      <c r="F32" s="345"/>
    </row>
    <row r="33" spans="1:6" ht="25.5" thickBot="1" thickTop="1">
      <c r="A33" s="514" t="s">
        <v>18</v>
      </c>
      <c r="B33" s="245" t="s">
        <v>7</v>
      </c>
      <c r="C33" s="244" t="s">
        <v>18</v>
      </c>
      <c r="D33" s="371"/>
      <c r="E33" s="371"/>
      <c r="F33" s="243"/>
    </row>
    <row r="34" spans="1:6" ht="25.5" thickBot="1" thickTop="1">
      <c r="A34" s="515"/>
      <c r="B34" s="245" t="s">
        <v>9</v>
      </c>
      <c r="C34" s="244" t="s">
        <v>18</v>
      </c>
      <c r="D34" s="371"/>
      <c r="E34" s="371"/>
      <c r="F34" s="243"/>
    </row>
    <row r="35" spans="1:6" ht="25.5" thickBot="1" thickTop="1">
      <c r="A35" s="516"/>
      <c r="B35" s="517" t="s">
        <v>167</v>
      </c>
      <c r="C35" s="518"/>
      <c r="D35" s="372"/>
      <c r="E35" s="372"/>
      <c r="F35" s="345"/>
    </row>
    <row r="36" spans="1:6" ht="25.5" thickBot="1" thickTop="1">
      <c r="A36" s="514" t="s">
        <v>21</v>
      </c>
      <c r="B36" s="245" t="s">
        <v>7</v>
      </c>
      <c r="C36" s="244" t="s">
        <v>21</v>
      </c>
      <c r="D36" s="371"/>
      <c r="E36" s="371"/>
      <c r="F36" s="243"/>
    </row>
    <row r="37" spans="1:6" ht="24.75" customHeight="1" thickBot="1" thickTop="1">
      <c r="A37" s="515"/>
      <c r="B37" s="245" t="s">
        <v>9</v>
      </c>
      <c r="C37" s="244" t="s">
        <v>21</v>
      </c>
      <c r="D37" s="371"/>
      <c r="E37" s="371"/>
      <c r="F37" s="243"/>
    </row>
    <row r="38" spans="1:6" ht="24.75" customHeight="1" thickBot="1" thickTop="1">
      <c r="A38" s="515"/>
      <c r="B38" s="245" t="s">
        <v>10</v>
      </c>
      <c r="C38" s="244" t="s">
        <v>21</v>
      </c>
      <c r="D38" s="371"/>
      <c r="E38" s="371"/>
      <c r="F38" s="243"/>
    </row>
    <row r="39" spans="1:6" ht="24.75" customHeight="1" thickBot="1" thickTop="1">
      <c r="A39" s="516"/>
      <c r="B39" s="517" t="s">
        <v>167</v>
      </c>
      <c r="C39" s="518"/>
      <c r="D39" s="372"/>
      <c r="E39" s="372"/>
      <c r="F39" s="345"/>
    </row>
    <row r="40" spans="1:6" ht="25.5" thickBot="1" thickTop="1">
      <c r="A40" s="514" t="s">
        <v>54</v>
      </c>
      <c r="B40" s="245" t="s">
        <v>7</v>
      </c>
      <c r="C40" s="244" t="s">
        <v>54</v>
      </c>
      <c r="D40" s="371"/>
      <c r="E40" s="371"/>
      <c r="F40" s="243"/>
    </row>
    <row r="41" spans="1:6" ht="25.5" thickBot="1" thickTop="1">
      <c r="A41" s="515"/>
      <c r="B41" s="245" t="s">
        <v>9</v>
      </c>
      <c r="C41" s="244" t="s">
        <v>54</v>
      </c>
      <c r="D41" s="371"/>
      <c r="E41" s="371"/>
      <c r="F41" s="243"/>
    </row>
    <row r="42" spans="1:6" ht="25.5" thickBot="1" thickTop="1">
      <c r="A42" s="516"/>
      <c r="B42" s="517" t="s">
        <v>167</v>
      </c>
      <c r="C42" s="518"/>
      <c r="D42" s="372"/>
      <c r="E42" s="372"/>
      <c r="F42" s="345"/>
    </row>
    <row r="43" spans="1:6" ht="25.5" thickBot="1" thickTop="1">
      <c r="A43" s="519" t="s">
        <v>80</v>
      </c>
      <c r="B43" s="249" t="s">
        <v>45</v>
      </c>
      <c r="C43" s="250" t="s">
        <v>220</v>
      </c>
      <c r="D43" s="374"/>
      <c r="E43" s="374"/>
      <c r="F43" s="247"/>
    </row>
    <row r="44" spans="1:6" ht="25.5" thickBot="1" thickTop="1">
      <c r="A44" s="520"/>
      <c r="B44" s="517" t="s">
        <v>167</v>
      </c>
      <c r="C44" s="518"/>
      <c r="D44" s="372"/>
      <c r="E44" s="372"/>
      <c r="F44" s="345"/>
    </row>
    <row r="45" spans="1:6" ht="25.5" thickBot="1" thickTop="1">
      <c r="A45" s="514" t="s">
        <v>22</v>
      </c>
      <c r="B45" s="245" t="s">
        <v>45</v>
      </c>
      <c r="C45" s="244" t="s">
        <v>22</v>
      </c>
      <c r="D45" s="371"/>
      <c r="E45" s="371"/>
      <c r="F45" s="243"/>
    </row>
    <row r="46" spans="1:6" ht="24.75" customHeight="1" thickBot="1" thickTop="1">
      <c r="A46" s="516"/>
      <c r="B46" s="517" t="s">
        <v>167</v>
      </c>
      <c r="C46" s="518"/>
      <c r="D46" s="372"/>
      <c r="E46" s="372"/>
      <c r="F46" s="345"/>
    </row>
    <row r="47" spans="1:6" ht="24.75" customHeight="1" thickBot="1" thickTop="1">
      <c r="A47" s="514" t="s">
        <v>24</v>
      </c>
      <c r="B47" s="245" t="s">
        <v>7</v>
      </c>
      <c r="C47" s="244" t="s">
        <v>24</v>
      </c>
      <c r="D47" s="371"/>
      <c r="E47" s="371"/>
      <c r="F47" s="243"/>
    </row>
    <row r="48" spans="1:6" ht="24.75" customHeight="1" thickBot="1" thickTop="1">
      <c r="A48" s="515"/>
      <c r="B48" s="245" t="s">
        <v>9</v>
      </c>
      <c r="C48" s="244" t="s">
        <v>24</v>
      </c>
      <c r="D48" s="371"/>
      <c r="E48" s="371"/>
      <c r="F48" s="243"/>
    </row>
    <row r="49" spans="1:6" ht="24.75" customHeight="1" thickBot="1" thickTop="1">
      <c r="A49" s="515"/>
      <c r="B49" s="245" t="s">
        <v>10</v>
      </c>
      <c r="C49" s="244" t="s">
        <v>24</v>
      </c>
      <c r="D49" s="371"/>
      <c r="E49" s="371"/>
      <c r="F49" s="243"/>
    </row>
    <row r="50" spans="1:6" ht="25.5" thickBot="1" thickTop="1">
      <c r="A50" s="515"/>
      <c r="B50" s="245" t="s">
        <v>11</v>
      </c>
      <c r="C50" s="244" t="s">
        <v>24</v>
      </c>
      <c r="D50" s="371"/>
      <c r="E50" s="371"/>
      <c r="F50" s="243"/>
    </row>
    <row r="51" spans="1:6" ht="25.5" thickBot="1" thickTop="1">
      <c r="A51" s="516"/>
      <c r="B51" s="517" t="s">
        <v>167</v>
      </c>
      <c r="C51" s="518"/>
      <c r="D51" s="372"/>
      <c r="E51" s="372"/>
      <c r="F51" s="345"/>
    </row>
    <row r="52" spans="1:6" ht="25.5" thickBot="1" thickTop="1">
      <c r="A52" s="514" t="s">
        <v>25</v>
      </c>
      <c r="B52" s="245" t="s">
        <v>7</v>
      </c>
      <c r="C52" s="246" t="s">
        <v>491</v>
      </c>
      <c r="D52" s="371"/>
      <c r="E52" s="371"/>
      <c r="F52" s="243"/>
    </row>
    <row r="53" spans="1:6" ht="25.5" thickBot="1" thickTop="1">
      <c r="A53" s="515"/>
      <c r="B53" s="245" t="s">
        <v>9</v>
      </c>
      <c r="C53" s="246" t="s">
        <v>491</v>
      </c>
      <c r="D53" s="371"/>
      <c r="E53" s="371"/>
      <c r="F53" s="243"/>
    </row>
    <row r="54" spans="1:6" ht="25.5" thickBot="1" thickTop="1">
      <c r="A54" s="516"/>
      <c r="B54" s="517" t="s">
        <v>167</v>
      </c>
      <c r="C54" s="518"/>
      <c r="D54" s="372"/>
      <c r="E54" s="372"/>
      <c r="F54" s="345"/>
    </row>
    <row r="55" spans="1:6" ht="25.5" thickBot="1" thickTop="1">
      <c r="A55" s="514" t="s">
        <v>218</v>
      </c>
      <c r="B55" s="249" t="s">
        <v>7</v>
      </c>
      <c r="C55" s="248" t="s">
        <v>217</v>
      </c>
      <c r="D55" s="374"/>
      <c r="E55" s="374"/>
      <c r="F55" s="247"/>
    </row>
    <row r="56" spans="1:6" ht="25.5" thickBot="1" thickTop="1">
      <c r="A56" s="516"/>
      <c r="B56" s="517" t="s">
        <v>167</v>
      </c>
      <c r="C56" s="518"/>
      <c r="D56" s="372"/>
      <c r="E56" s="372"/>
      <c r="F56" s="345"/>
    </row>
    <row r="57" spans="1:6" ht="25.5" thickBot="1" thickTop="1">
      <c r="A57" s="514" t="s">
        <v>32</v>
      </c>
      <c r="B57" s="245" t="s">
        <v>7</v>
      </c>
      <c r="C57" s="246" t="s">
        <v>32</v>
      </c>
      <c r="D57" s="373"/>
      <c r="E57" s="373"/>
      <c r="F57" s="242"/>
    </row>
    <row r="58" spans="1:6" ht="25.5" thickBot="1" thickTop="1">
      <c r="A58" s="516"/>
      <c r="B58" s="517" t="s">
        <v>167</v>
      </c>
      <c r="C58" s="518"/>
      <c r="D58" s="372"/>
      <c r="E58" s="372"/>
      <c r="F58" s="345"/>
    </row>
    <row r="59" spans="1:6" ht="25.5" thickBot="1" thickTop="1">
      <c r="A59" s="514" t="s">
        <v>105</v>
      </c>
      <c r="B59" s="245" t="s">
        <v>45</v>
      </c>
      <c r="C59" s="244" t="s">
        <v>105</v>
      </c>
      <c r="D59" s="371"/>
      <c r="E59" s="371"/>
      <c r="F59" s="243"/>
    </row>
    <row r="60" spans="1:6" ht="25.5" thickBot="1" thickTop="1">
      <c r="A60" s="516"/>
      <c r="B60" s="517" t="s">
        <v>167</v>
      </c>
      <c r="C60" s="518"/>
      <c r="D60" s="372"/>
      <c r="E60" s="372"/>
      <c r="F60" s="345"/>
    </row>
    <row r="61" spans="1:6" ht="25.5" thickBot="1" thickTop="1">
      <c r="A61" s="514" t="s">
        <v>31</v>
      </c>
      <c r="B61" s="245" t="s">
        <v>45</v>
      </c>
      <c r="C61" s="244" t="s">
        <v>31</v>
      </c>
      <c r="D61" s="371"/>
      <c r="E61" s="371"/>
      <c r="F61" s="243"/>
    </row>
    <row r="62" spans="1:6" ht="25.5" thickBot="1" thickTop="1">
      <c r="A62" s="516"/>
      <c r="B62" s="517" t="s">
        <v>167</v>
      </c>
      <c r="C62" s="518"/>
      <c r="D62" s="372"/>
      <c r="E62" s="372"/>
      <c r="F62" s="345"/>
    </row>
    <row r="63" spans="1:6" ht="25.5" thickBot="1" thickTop="1">
      <c r="A63" s="514" t="s">
        <v>19</v>
      </c>
      <c r="B63" s="245" t="s">
        <v>7</v>
      </c>
      <c r="C63" s="244" t="s">
        <v>19</v>
      </c>
      <c r="D63" s="371"/>
      <c r="E63" s="371"/>
      <c r="F63" s="243"/>
    </row>
    <row r="64" spans="1:6" ht="25.5" thickBot="1" thickTop="1">
      <c r="A64" s="515"/>
      <c r="B64" s="245" t="s">
        <v>9</v>
      </c>
      <c r="C64" s="244" t="s">
        <v>19</v>
      </c>
      <c r="D64" s="371"/>
      <c r="E64" s="371"/>
      <c r="F64" s="243"/>
    </row>
    <row r="65" spans="1:6" ht="25.5" thickBot="1" thickTop="1">
      <c r="A65" s="516"/>
      <c r="B65" s="517" t="s">
        <v>167</v>
      </c>
      <c r="C65" s="518"/>
      <c r="D65" s="372"/>
      <c r="E65" s="372"/>
      <c r="F65" s="345"/>
    </row>
    <row r="66" spans="1:6" ht="25.5" thickBot="1" thickTop="1">
      <c r="A66" s="514" t="s">
        <v>216</v>
      </c>
      <c r="B66" s="245" t="s">
        <v>45</v>
      </c>
      <c r="C66" s="244" t="s">
        <v>216</v>
      </c>
      <c r="D66" s="371"/>
      <c r="E66" s="371"/>
      <c r="F66" s="243"/>
    </row>
    <row r="67" spans="1:6" ht="25.5" thickBot="1" thickTop="1">
      <c r="A67" s="516"/>
      <c r="B67" s="517" t="s">
        <v>167</v>
      </c>
      <c r="C67" s="518"/>
      <c r="D67" s="372"/>
      <c r="E67" s="372"/>
      <c r="F67" s="345"/>
    </row>
    <row r="68" spans="1:6" ht="25.5" thickBot="1" thickTop="1">
      <c r="A68" s="514" t="s">
        <v>142</v>
      </c>
      <c r="B68" s="245" t="s">
        <v>45</v>
      </c>
      <c r="C68" s="244" t="s">
        <v>215</v>
      </c>
      <c r="D68" s="371"/>
      <c r="E68" s="371"/>
      <c r="F68" s="243"/>
    </row>
    <row r="69" spans="1:6" ht="25.5" thickBot="1" thickTop="1">
      <c r="A69" s="516"/>
      <c r="B69" s="517" t="s">
        <v>167</v>
      </c>
      <c r="C69" s="518"/>
      <c r="D69" s="372"/>
      <c r="E69" s="372"/>
      <c r="F69" s="345"/>
    </row>
    <row r="70" spans="1:6" ht="25.5" thickBot="1" thickTop="1">
      <c r="A70" s="521" t="s">
        <v>70</v>
      </c>
      <c r="B70" s="522"/>
      <c r="C70" s="242" t="s">
        <v>56</v>
      </c>
      <c r="D70" s="373"/>
      <c r="E70" s="373"/>
      <c r="F70" s="241"/>
    </row>
    <row r="71" spans="1:6" ht="25.5" thickBot="1" thickTop="1">
      <c r="A71" s="523"/>
      <c r="B71" s="524"/>
      <c r="C71" s="242" t="s">
        <v>57</v>
      </c>
      <c r="D71" s="373"/>
      <c r="E71" s="373"/>
      <c r="F71" s="241"/>
    </row>
    <row r="72" spans="1:6" ht="25.5" thickBot="1" thickTop="1">
      <c r="A72" s="346" t="s">
        <v>214</v>
      </c>
      <c r="B72" s="347" t="s">
        <v>232</v>
      </c>
      <c r="C72" s="346" t="s">
        <v>4</v>
      </c>
      <c r="D72" s="375"/>
      <c r="E72" s="375"/>
      <c r="F72" s="348"/>
    </row>
    <row r="73" ht="15" thickTop="1"/>
  </sheetData>
  <sheetProtection/>
  <mergeCells count="46">
    <mergeCell ref="B60:C60"/>
    <mergeCell ref="B62:C62"/>
    <mergeCell ref="B51:C51"/>
    <mergeCell ref="A66:A67"/>
    <mergeCell ref="A68:A69"/>
    <mergeCell ref="A55:A56"/>
    <mergeCell ref="A57:A58"/>
    <mergeCell ref="A59:A60"/>
    <mergeCell ref="A61:A62"/>
    <mergeCell ref="A52:A54"/>
    <mergeCell ref="B67:C67"/>
    <mergeCell ref="B65:C65"/>
    <mergeCell ref="B58:C58"/>
    <mergeCell ref="A25:A28"/>
    <mergeCell ref="B32:C32"/>
    <mergeCell ref="B28:C28"/>
    <mergeCell ref="A1:F1"/>
    <mergeCell ref="A2:F2"/>
    <mergeCell ref="C3:F3"/>
    <mergeCell ref="B10:C10"/>
    <mergeCell ref="A11:A15"/>
    <mergeCell ref="A70:B71"/>
    <mergeCell ref="A5:A10"/>
    <mergeCell ref="A20:A24"/>
    <mergeCell ref="A29:A32"/>
    <mergeCell ref="A36:A39"/>
    <mergeCell ref="A47:A51"/>
    <mergeCell ref="B15:C15"/>
    <mergeCell ref="B17:C17"/>
    <mergeCell ref="B19:C19"/>
    <mergeCell ref="B24:C24"/>
    <mergeCell ref="B69:C69"/>
    <mergeCell ref="A33:A35"/>
    <mergeCell ref="A63:A65"/>
    <mergeCell ref="B35:C35"/>
    <mergeCell ref="A18:A19"/>
    <mergeCell ref="A16:A17"/>
    <mergeCell ref="A40:A42"/>
    <mergeCell ref="B56:C56"/>
    <mergeCell ref="A43:A44"/>
    <mergeCell ref="A45:A46"/>
    <mergeCell ref="B39:C39"/>
    <mergeCell ref="B46:C46"/>
    <mergeCell ref="B54:C54"/>
    <mergeCell ref="B42:C42"/>
    <mergeCell ref="B44:C44"/>
  </mergeCells>
  <printOptions/>
  <pageMargins left="0.91" right="0.35" top="0.44" bottom="0.7480314960629921" header="0.3937007874015748" footer="0.31496062992125984"/>
  <pageSetup horizontalDpi="300" verticalDpi="300" orientation="portrait" paperSize="9" scale="74" r:id="rId1"/>
  <rowBreaks count="1" manualBreakCount="1">
    <brk id="3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23.25"/>
  <cols>
    <col min="1" max="1" width="28.7109375" style="240" customWidth="1"/>
    <col min="2" max="2" width="9.140625" style="240" customWidth="1"/>
    <col min="3" max="3" width="30.8515625" style="240" customWidth="1"/>
    <col min="4" max="4" width="16.00390625" style="240" customWidth="1"/>
    <col min="5" max="5" width="14.00390625" style="240" customWidth="1"/>
    <col min="6" max="6" width="21.28125" style="240" customWidth="1"/>
    <col min="7" max="16384" width="9.140625" style="240" customWidth="1"/>
  </cols>
  <sheetData>
    <row r="1" spans="1:6" ht="27.75">
      <c r="A1" s="525" t="s">
        <v>512</v>
      </c>
      <c r="B1" s="525"/>
      <c r="C1" s="525"/>
      <c r="D1" s="525"/>
      <c r="E1" s="525"/>
      <c r="F1" s="525"/>
    </row>
    <row r="2" spans="1:6" ht="27.75">
      <c r="A2" s="525" t="s">
        <v>511</v>
      </c>
      <c r="B2" s="525"/>
      <c r="C2" s="525"/>
      <c r="D2" s="525"/>
      <c r="E2" s="525"/>
      <c r="F2" s="525"/>
    </row>
    <row r="3" spans="1:6" ht="28.5" thickBot="1">
      <c r="A3" s="252"/>
      <c r="B3" s="251" t="s">
        <v>229</v>
      </c>
      <c r="C3" s="526"/>
      <c r="D3" s="526"/>
      <c r="E3" s="526"/>
      <c r="F3" s="526"/>
    </row>
    <row r="4" spans="1:6" ht="29.25" thickBot="1" thickTop="1">
      <c r="A4" s="285" t="s">
        <v>133</v>
      </c>
      <c r="B4" s="286" t="s">
        <v>0</v>
      </c>
      <c r="C4" s="285" t="s">
        <v>1</v>
      </c>
      <c r="D4" s="285" t="s">
        <v>2</v>
      </c>
      <c r="E4" s="285" t="s">
        <v>3</v>
      </c>
      <c r="F4" s="285" t="s">
        <v>4</v>
      </c>
    </row>
    <row r="5" spans="1:6" ht="25.5" thickBot="1" thickTop="1">
      <c r="A5" s="514" t="s">
        <v>228</v>
      </c>
      <c r="B5" s="245" t="s">
        <v>26</v>
      </c>
      <c r="C5" s="244" t="s">
        <v>8</v>
      </c>
      <c r="D5" s="377"/>
      <c r="E5" s="377"/>
      <c r="F5" s="243"/>
    </row>
    <row r="6" spans="1:6" ht="24.75" customHeight="1" thickBot="1" thickTop="1">
      <c r="A6" s="515"/>
      <c r="B6" s="245" t="s">
        <v>27</v>
      </c>
      <c r="C6" s="244" t="s">
        <v>8</v>
      </c>
      <c r="D6" s="377"/>
      <c r="E6" s="377"/>
      <c r="F6" s="243"/>
    </row>
    <row r="7" spans="1:6" ht="24.75" customHeight="1" thickBot="1" thickTop="1">
      <c r="A7" s="515"/>
      <c r="B7" s="245" t="s">
        <v>28</v>
      </c>
      <c r="C7" s="244" t="s">
        <v>8</v>
      </c>
      <c r="D7" s="377"/>
      <c r="E7" s="377"/>
      <c r="F7" s="243"/>
    </row>
    <row r="8" spans="1:6" ht="24.75" customHeight="1" thickBot="1" thickTop="1">
      <c r="A8" s="515"/>
      <c r="B8" s="245" t="s">
        <v>29</v>
      </c>
      <c r="C8" s="244" t="s">
        <v>8</v>
      </c>
      <c r="D8" s="377"/>
      <c r="E8" s="377"/>
      <c r="F8" s="243"/>
    </row>
    <row r="9" spans="1:6" ht="24.75" customHeight="1" thickBot="1" thickTop="1">
      <c r="A9" s="515"/>
      <c r="B9" s="245" t="s">
        <v>106</v>
      </c>
      <c r="C9" s="244" t="s">
        <v>107</v>
      </c>
      <c r="D9" s="377"/>
      <c r="E9" s="377"/>
      <c r="F9" s="243"/>
    </row>
    <row r="10" spans="1:6" ht="24.75" customHeight="1" thickBot="1" thickTop="1">
      <c r="A10" s="515"/>
      <c r="B10" s="245" t="s">
        <v>492</v>
      </c>
      <c r="C10" s="244" t="s">
        <v>102</v>
      </c>
      <c r="D10" s="377"/>
      <c r="E10" s="377"/>
      <c r="F10" s="243"/>
    </row>
    <row r="11" spans="1:6" ht="24.75" customHeight="1" thickBot="1" thickTop="1">
      <c r="A11" s="516"/>
      <c r="B11" s="527" t="s">
        <v>167</v>
      </c>
      <c r="C11" s="528"/>
      <c r="D11" s="378"/>
      <c r="E11" s="378"/>
      <c r="F11" s="378"/>
    </row>
    <row r="12" spans="1:6" ht="25.5" thickBot="1" thickTop="1">
      <c r="A12" s="514" t="s">
        <v>227</v>
      </c>
      <c r="B12" s="245" t="s">
        <v>26</v>
      </c>
      <c r="C12" s="244" t="s">
        <v>12</v>
      </c>
      <c r="D12" s="377"/>
      <c r="E12" s="377"/>
      <c r="F12" s="243"/>
    </row>
    <row r="13" spans="1:6" ht="24.75" customHeight="1" thickBot="1" thickTop="1">
      <c r="A13" s="515"/>
      <c r="B13" s="245" t="s">
        <v>27</v>
      </c>
      <c r="C13" s="244" t="s">
        <v>12</v>
      </c>
      <c r="D13" s="377"/>
      <c r="E13" s="377"/>
      <c r="F13" s="243"/>
    </row>
    <row r="14" spans="1:6" ht="24.75" customHeight="1" thickBot="1" thickTop="1">
      <c r="A14" s="515"/>
      <c r="B14" s="245" t="s">
        <v>28</v>
      </c>
      <c r="C14" s="244" t="s">
        <v>493</v>
      </c>
      <c r="D14" s="377"/>
      <c r="E14" s="377"/>
      <c r="F14" s="243"/>
    </row>
    <row r="15" spans="1:6" ht="24.75" customHeight="1" thickBot="1" thickTop="1">
      <c r="A15" s="515"/>
      <c r="B15" s="245" t="s">
        <v>29</v>
      </c>
      <c r="C15" s="244" t="s">
        <v>81</v>
      </c>
      <c r="D15" s="377"/>
      <c r="E15" s="377"/>
      <c r="F15" s="243"/>
    </row>
    <row r="16" spans="1:6" ht="24.75" customHeight="1" thickBot="1" thickTop="1">
      <c r="A16" s="516"/>
      <c r="B16" s="527" t="s">
        <v>167</v>
      </c>
      <c r="C16" s="528"/>
      <c r="D16" s="290"/>
      <c r="E16" s="290"/>
      <c r="F16" s="290"/>
    </row>
    <row r="17" spans="1:6" ht="25.5" thickBot="1" thickTop="1">
      <c r="A17" s="514" t="s">
        <v>226</v>
      </c>
      <c r="B17" s="245" t="s">
        <v>30</v>
      </c>
      <c r="C17" s="244" t="s">
        <v>13</v>
      </c>
      <c r="D17" s="377"/>
      <c r="E17" s="377"/>
      <c r="F17" s="243"/>
    </row>
    <row r="18" spans="1:6" ht="25.5" thickBot="1" thickTop="1">
      <c r="A18" s="516"/>
      <c r="B18" s="527" t="s">
        <v>167</v>
      </c>
      <c r="C18" s="528"/>
      <c r="D18" s="290"/>
      <c r="E18" s="290"/>
      <c r="F18" s="290"/>
    </row>
    <row r="19" spans="1:6" ht="25.5" thickBot="1" thickTop="1">
      <c r="A19" s="514" t="s">
        <v>225</v>
      </c>
      <c r="B19" s="245" t="s">
        <v>26</v>
      </c>
      <c r="C19" s="246" t="s">
        <v>224</v>
      </c>
      <c r="D19" s="377"/>
      <c r="E19" s="377"/>
      <c r="F19" s="243"/>
    </row>
    <row r="20" spans="1:6" ht="25.5" thickBot="1" thickTop="1">
      <c r="A20" s="516"/>
      <c r="B20" s="527" t="s">
        <v>167</v>
      </c>
      <c r="C20" s="528"/>
      <c r="D20" s="290"/>
      <c r="E20" s="290"/>
      <c r="F20" s="290"/>
    </row>
    <row r="21" spans="1:6" ht="25.5" thickBot="1" thickTop="1">
      <c r="A21" s="514" t="s">
        <v>223</v>
      </c>
      <c r="B21" s="245" t="s">
        <v>26</v>
      </c>
      <c r="C21" s="246" t="s">
        <v>15</v>
      </c>
      <c r="D21" s="377"/>
      <c r="E21" s="377"/>
      <c r="F21" s="242"/>
    </row>
    <row r="22" spans="1:6" ht="24.75" customHeight="1" thickBot="1" thickTop="1">
      <c r="A22" s="515"/>
      <c r="B22" s="245" t="s">
        <v>27</v>
      </c>
      <c r="C22" s="246" t="s">
        <v>15</v>
      </c>
      <c r="D22" s="377"/>
      <c r="E22" s="377"/>
      <c r="F22" s="242"/>
    </row>
    <row r="23" spans="1:6" ht="24.75" customHeight="1" thickBot="1" thickTop="1">
      <c r="A23" s="515"/>
      <c r="B23" s="245" t="s">
        <v>28</v>
      </c>
      <c r="C23" s="246" t="s">
        <v>15</v>
      </c>
      <c r="D23" s="377"/>
      <c r="E23" s="377"/>
      <c r="F23" s="243"/>
    </row>
    <row r="24" spans="1:6" ht="24.75" customHeight="1" thickBot="1" thickTop="1">
      <c r="A24" s="515"/>
      <c r="B24" s="245" t="s">
        <v>29</v>
      </c>
      <c r="C24" s="246" t="s">
        <v>15</v>
      </c>
      <c r="D24" s="377"/>
      <c r="E24" s="377"/>
      <c r="F24" s="243"/>
    </row>
    <row r="25" spans="1:6" ht="24.75" customHeight="1" thickBot="1" thickTop="1">
      <c r="A25" s="515"/>
      <c r="B25" s="245" t="s">
        <v>106</v>
      </c>
      <c r="C25" s="246" t="s">
        <v>15</v>
      </c>
      <c r="D25" s="377"/>
      <c r="E25" s="377"/>
      <c r="F25" s="243"/>
    </row>
    <row r="26" spans="1:6" ht="24.75" customHeight="1" thickBot="1" thickTop="1">
      <c r="A26" s="515"/>
      <c r="B26" s="245" t="s">
        <v>492</v>
      </c>
      <c r="C26" s="246" t="s">
        <v>15</v>
      </c>
      <c r="D26" s="377"/>
      <c r="E26" s="377"/>
      <c r="F26" s="243"/>
    </row>
    <row r="27" spans="1:6" ht="24.75" customHeight="1" thickBot="1" thickTop="1">
      <c r="A27" s="516"/>
      <c r="B27" s="527" t="s">
        <v>167</v>
      </c>
      <c r="C27" s="528"/>
      <c r="D27" s="290"/>
      <c r="E27" s="290"/>
      <c r="F27" s="290"/>
    </row>
    <row r="28" spans="1:6" ht="25.5" thickBot="1" thickTop="1">
      <c r="A28" s="514" t="s">
        <v>221</v>
      </c>
      <c r="B28" s="245" t="s">
        <v>26</v>
      </c>
      <c r="C28" s="244" t="s">
        <v>16</v>
      </c>
      <c r="D28" s="377"/>
      <c r="E28" s="377"/>
      <c r="F28" s="243"/>
    </row>
    <row r="29" spans="1:6" ht="25.5" thickBot="1" thickTop="1">
      <c r="A29" s="515"/>
      <c r="B29" s="245" t="s">
        <v>27</v>
      </c>
      <c r="C29" s="244" t="s">
        <v>16</v>
      </c>
      <c r="D29" s="377"/>
      <c r="E29" s="377"/>
      <c r="F29" s="243"/>
    </row>
    <row r="30" spans="1:6" ht="25.5" thickBot="1" thickTop="1">
      <c r="A30" s="515"/>
      <c r="B30" s="245" t="s">
        <v>28</v>
      </c>
      <c r="C30" s="244" t="s">
        <v>16</v>
      </c>
      <c r="D30" s="377"/>
      <c r="E30" s="377"/>
      <c r="F30" s="243"/>
    </row>
    <row r="31" spans="1:6" ht="25.5" thickBot="1" thickTop="1">
      <c r="A31" s="516"/>
      <c r="B31" s="527" t="s">
        <v>167</v>
      </c>
      <c r="C31" s="528"/>
      <c r="D31" s="290"/>
      <c r="E31" s="290"/>
      <c r="F31" s="290"/>
    </row>
    <row r="32" spans="1:6" ht="25.5" thickBot="1" thickTop="1">
      <c r="A32" s="514" t="s">
        <v>222</v>
      </c>
      <c r="B32" s="245" t="s">
        <v>26</v>
      </c>
      <c r="C32" s="244" t="s">
        <v>17</v>
      </c>
      <c r="D32" s="377"/>
      <c r="E32" s="377"/>
      <c r="F32" s="243"/>
    </row>
    <row r="33" spans="1:6" ht="24.75" customHeight="1" thickBot="1" thickTop="1">
      <c r="A33" s="515"/>
      <c r="B33" s="245" t="s">
        <v>27</v>
      </c>
      <c r="C33" s="244" t="s">
        <v>17</v>
      </c>
      <c r="D33" s="377"/>
      <c r="E33" s="377"/>
      <c r="F33" s="243"/>
    </row>
    <row r="34" spans="1:6" ht="24.75" customHeight="1" thickBot="1" thickTop="1">
      <c r="A34" s="516"/>
      <c r="B34" s="527" t="s">
        <v>167</v>
      </c>
      <c r="C34" s="528"/>
      <c r="D34" s="290"/>
      <c r="E34" s="290"/>
      <c r="F34" s="290"/>
    </row>
    <row r="35" spans="1:6" ht="25.5" thickBot="1" thickTop="1">
      <c r="A35" s="514" t="s">
        <v>18</v>
      </c>
      <c r="B35" s="245" t="s">
        <v>26</v>
      </c>
      <c r="C35" s="244" t="s">
        <v>18</v>
      </c>
      <c r="D35" s="377"/>
      <c r="E35" s="377"/>
      <c r="F35" s="243"/>
    </row>
    <row r="36" spans="1:6" ht="24.75" customHeight="1" thickBot="1" thickTop="1">
      <c r="A36" s="515"/>
      <c r="B36" s="245" t="s">
        <v>27</v>
      </c>
      <c r="C36" s="244" t="s">
        <v>18</v>
      </c>
      <c r="D36" s="377"/>
      <c r="E36" s="377"/>
      <c r="F36" s="243"/>
    </row>
    <row r="37" spans="1:6" ht="24.75" customHeight="1" thickBot="1" thickTop="1">
      <c r="A37" s="516"/>
      <c r="B37" s="527" t="s">
        <v>167</v>
      </c>
      <c r="C37" s="528"/>
      <c r="D37" s="290"/>
      <c r="E37" s="290"/>
      <c r="F37" s="290"/>
    </row>
    <row r="38" spans="1:6" ht="25.5" thickBot="1" thickTop="1">
      <c r="A38" s="514" t="s">
        <v>21</v>
      </c>
      <c r="B38" s="245" t="s">
        <v>26</v>
      </c>
      <c r="C38" s="244" t="s">
        <v>21</v>
      </c>
      <c r="D38" s="377"/>
      <c r="E38" s="377"/>
      <c r="F38" s="243"/>
    </row>
    <row r="39" spans="1:6" ht="24.75" customHeight="1" thickBot="1" thickTop="1">
      <c r="A39" s="515"/>
      <c r="B39" s="245" t="s">
        <v>27</v>
      </c>
      <c r="C39" s="244" t="s">
        <v>21</v>
      </c>
      <c r="D39" s="377"/>
      <c r="E39" s="377"/>
      <c r="F39" s="243"/>
    </row>
    <row r="40" spans="1:6" ht="24.75" customHeight="1" thickBot="1" thickTop="1">
      <c r="A40" s="515"/>
      <c r="B40" s="245" t="s">
        <v>28</v>
      </c>
      <c r="C40" s="244" t="s">
        <v>21</v>
      </c>
      <c r="D40" s="377"/>
      <c r="E40" s="377"/>
      <c r="F40" s="243"/>
    </row>
    <row r="41" spans="1:6" ht="24.75" customHeight="1" thickBot="1" thickTop="1">
      <c r="A41" s="515"/>
      <c r="B41" s="245" t="s">
        <v>29</v>
      </c>
      <c r="C41" s="244" t="s">
        <v>21</v>
      </c>
      <c r="D41" s="377"/>
      <c r="E41" s="377"/>
      <c r="F41" s="243"/>
    </row>
    <row r="42" spans="1:6" ht="24.75" customHeight="1" thickBot="1" thickTop="1">
      <c r="A42" s="516"/>
      <c r="B42" s="527" t="s">
        <v>167</v>
      </c>
      <c r="C42" s="528"/>
      <c r="D42" s="290"/>
      <c r="E42" s="290"/>
      <c r="F42" s="290"/>
    </row>
    <row r="43" spans="1:6" ht="24.75" customHeight="1" thickBot="1" thickTop="1">
      <c r="A43" s="514" t="s">
        <v>54</v>
      </c>
      <c r="B43" s="245" t="s">
        <v>26</v>
      </c>
      <c r="C43" s="244" t="s">
        <v>54</v>
      </c>
      <c r="D43" s="377"/>
      <c r="E43" s="377"/>
      <c r="F43" s="243"/>
    </row>
    <row r="44" spans="1:6" ht="24.75" customHeight="1" thickBot="1" thickTop="1">
      <c r="A44" s="515"/>
      <c r="B44" s="245" t="s">
        <v>27</v>
      </c>
      <c r="C44" s="244" t="s">
        <v>54</v>
      </c>
      <c r="D44" s="377"/>
      <c r="E44" s="377"/>
      <c r="F44" s="243"/>
    </row>
    <row r="45" spans="1:6" ht="25.5" thickBot="1" thickTop="1">
      <c r="A45" s="516"/>
      <c r="B45" s="527" t="s">
        <v>167</v>
      </c>
      <c r="C45" s="528"/>
      <c r="D45" s="290"/>
      <c r="E45" s="290"/>
      <c r="F45" s="290"/>
    </row>
    <row r="46" spans="1:6" ht="25.5" thickBot="1" thickTop="1">
      <c r="A46" s="519" t="s">
        <v>80</v>
      </c>
      <c r="B46" s="249" t="s">
        <v>30</v>
      </c>
      <c r="C46" s="250" t="s">
        <v>220</v>
      </c>
      <c r="D46" s="379"/>
      <c r="E46" s="379"/>
      <c r="F46" s="247"/>
    </row>
    <row r="47" spans="1:6" ht="25.5" thickBot="1" thickTop="1">
      <c r="A47" s="520"/>
      <c r="B47" s="527" t="s">
        <v>167</v>
      </c>
      <c r="C47" s="528"/>
      <c r="D47" s="290"/>
      <c r="E47" s="290"/>
      <c r="F47" s="290"/>
    </row>
    <row r="48" spans="1:6" ht="25.5" thickBot="1" thickTop="1">
      <c r="A48" s="514" t="s">
        <v>22</v>
      </c>
      <c r="B48" s="245" t="s">
        <v>30</v>
      </c>
      <c r="C48" s="244" t="s">
        <v>22</v>
      </c>
      <c r="D48" s="377"/>
      <c r="E48" s="377"/>
      <c r="F48" s="243"/>
    </row>
    <row r="49" spans="1:6" ht="25.5" thickBot="1" thickTop="1">
      <c r="A49" s="516"/>
      <c r="B49" s="527" t="s">
        <v>167</v>
      </c>
      <c r="C49" s="528"/>
      <c r="D49" s="290"/>
      <c r="E49" s="290"/>
      <c r="F49" s="290"/>
    </row>
    <row r="50" spans="1:6" ht="25.5" thickBot="1" thickTop="1">
      <c r="A50" s="514" t="s">
        <v>24</v>
      </c>
      <c r="B50" s="245" t="s">
        <v>26</v>
      </c>
      <c r="C50" s="244" t="s">
        <v>24</v>
      </c>
      <c r="D50" s="377"/>
      <c r="E50" s="377"/>
      <c r="F50" s="243"/>
    </row>
    <row r="51" spans="1:6" ht="24.75" customHeight="1" thickBot="1" thickTop="1">
      <c r="A51" s="515"/>
      <c r="B51" s="245" t="s">
        <v>27</v>
      </c>
      <c r="C51" s="244" t="s">
        <v>24</v>
      </c>
      <c r="D51" s="377"/>
      <c r="E51" s="377"/>
      <c r="F51" s="243"/>
    </row>
    <row r="52" spans="1:6" ht="24.75" customHeight="1" thickBot="1" thickTop="1">
      <c r="A52" s="515"/>
      <c r="B52" s="245" t="s">
        <v>28</v>
      </c>
      <c r="C52" s="244" t="s">
        <v>24</v>
      </c>
      <c r="D52" s="377"/>
      <c r="E52" s="377"/>
      <c r="F52" s="243"/>
    </row>
    <row r="53" spans="1:6" ht="24.75" customHeight="1" thickBot="1" thickTop="1">
      <c r="A53" s="516"/>
      <c r="B53" s="527" t="s">
        <v>167</v>
      </c>
      <c r="C53" s="528"/>
      <c r="D53" s="290"/>
      <c r="E53" s="290"/>
      <c r="F53" s="290"/>
    </row>
    <row r="54" spans="1:6" ht="25.5" thickBot="1" thickTop="1">
      <c r="A54" s="514" t="s">
        <v>25</v>
      </c>
      <c r="B54" s="245" t="s">
        <v>26</v>
      </c>
      <c r="C54" s="246" t="s">
        <v>219</v>
      </c>
      <c r="D54" s="377"/>
      <c r="E54" s="377"/>
      <c r="F54" s="243"/>
    </row>
    <row r="55" spans="1:6" ht="25.5" thickBot="1" thickTop="1">
      <c r="A55" s="515"/>
      <c r="B55" s="245" t="s">
        <v>27</v>
      </c>
      <c r="C55" s="246" t="s">
        <v>219</v>
      </c>
      <c r="D55" s="377"/>
      <c r="E55" s="377"/>
      <c r="F55" s="243"/>
    </row>
    <row r="56" spans="1:6" ht="25.5" thickBot="1" thickTop="1">
      <c r="A56" s="516"/>
      <c r="B56" s="527" t="s">
        <v>167</v>
      </c>
      <c r="C56" s="528"/>
      <c r="D56" s="290"/>
      <c r="E56" s="290"/>
      <c r="F56" s="290"/>
    </row>
    <row r="57" spans="1:6" ht="25.5" thickBot="1" thickTop="1">
      <c r="A57" s="514" t="s">
        <v>218</v>
      </c>
      <c r="B57" s="249" t="s">
        <v>26</v>
      </c>
      <c r="C57" s="248" t="s">
        <v>217</v>
      </c>
      <c r="D57" s="379"/>
      <c r="E57" s="379"/>
      <c r="F57" s="247"/>
    </row>
    <row r="58" spans="1:6" ht="25.5" thickBot="1" thickTop="1">
      <c r="A58" s="516"/>
      <c r="B58" s="527" t="s">
        <v>167</v>
      </c>
      <c r="C58" s="528"/>
      <c r="D58" s="290"/>
      <c r="E58" s="290"/>
      <c r="F58" s="290"/>
    </row>
    <row r="59" spans="1:6" ht="25.5" thickBot="1" thickTop="1">
      <c r="A59" s="514" t="s">
        <v>79</v>
      </c>
      <c r="B59" s="245" t="s">
        <v>30</v>
      </c>
      <c r="C59" s="246" t="s">
        <v>79</v>
      </c>
      <c r="D59" s="377"/>
      <c r="E59" s="377"/>
      <c r="F59" s="243"/>
    </row>
    <row r="60" spans="1:6" ht="25.5" thickBot="1" thickTop="1">
      <c r="A60" s="516"/>
      <c r="B60" s="527" t="s">
        <v>167</v>
      </c>
      <c r="C60" s="528"/>
      <c r="D60" s="290"/>
      <c r="E60" s="290"/>
      <c r="F60" s="290"/>
    </row>
    <row r="61" spans="1:6" ht="25.5" thickBot="1" thickTop="1">
      <c r="A61" s="514" t="s">
        <v>105</v>
      </c>
      <c r="B61" s="245" t="s">
        <v>30</v>
      </c>
      <c r="C61" s="244" t="s">
        <v>105</v>
      </c>
      <c r="D61" s="377"/>
      <c r="E61" s="377"/>
      <c r="F61" s="243"/>
    </row>
    <row r="62" spans="1:6" ht="25.5" thickBot="1" thickTop="1">
      <c r="A62" s="516"/>
      <c r="B62" s="527" t="s">
        <v>167</v>
      </c>
      <c r="C62" s="528"/>
      <c r="D62" s="290"/>
      <c r="E62" s="290"/>
      <c r="F62" s="290"/>
    </row>
    <row r="63" spans="1:6" ht="25.5" thickBot="1" thickTop="1">
      <c r="A63" s="514" t="s">
        <v>31</v>
      </c>
      <c r="B63" s="245" t="s">
        <v>30</v>
      </c>
      <c r="C63" s="244" t="s">
        <v>31</v>
      </c>
      <c r="D63" s="377"/>
      <c r="E63" s="377"/>
      <c r="F63" s="243"/>
    </row>
    <row r="64" spans="1:6" ht="25.5" thickBot="1" thickTop="1">
      <c r="A64" s="516"/>
      <c r="B64" s="527" t="s">
        <v>167</v>
      </c>
      <c r="C64" s="528"/>
      <c r="D64" s="290"/>
      <c r="E64" s="290"/>
      <c r="F64" s="290"/>
    </row>
    <row r="65" spans="1:6" ht="25.5" thickBot="1" thickTop="1">
      <c r="A65" s="514" t="s">
        <v>19</v>
      </c>
      <c r="B65" s="245" t="s">
        <v>26</v>
      </c>
      <c r="C65" s="244" t="s">
        <v>19</v>
      </c>
      <c r="D65" s="377"/>
      <c r="E65" s="377"/>
      <c r="F65" s="243"/>
    </row>
    <row r="66" spans="1:6" ht="25.5" thickBot="1" thickTop="1">
      <c r="A66" s="515"/>
      <c r="B66" s="245" t="s">
        <v>27</v>
      </c>
      <c r="C66" s="244" t="s">
        <v>19</v>
      </c>
      <c r="D66" s="377"/>
      <c r="E66" s="377"/>
      <c r="F66" s="243"/>
    </row>
    <row r="67" spans="1:6" ht="25.5" thickBot="1" thickTop="1">
      <c r="A67" s="516"/>
      <c r="B67" s="527" t="s">
        <v>167</v>
      </c>
      <c r="C67" s="528"/>
      <c r="D67" s="290"/>
      <c r="E67" s="290"/>
      <c r="F67" s="290"/>
    </row>
    <row r="68" spans="1:6" ht="25.5" thickBot="1" thickTop="1">
      <c r="A68" s="514" t="s">
        <v>216</v>
      </c>
      <c r="B68" s="245" t="s">
        <v>30</v>
      </c>
      <c r="C68" s="244" t="s">
        <v>216</v>
      </c>
      <c r="D68" s="377"/>
      <c r="E68" s="377"/>
      <c r="F68" s="243"/>
    </row>
    <row r="69" spans="1:6" ht="25.5" thickBot="1" thickTop="1">
      <c r="A69" s="516"/>
      <c r="B69" s="527" t="s">
        <v>167</v>
      </c>
      <c r="C69" s="528"/>
      <c r="D69" s="290"/>
      <c r="E69" s="290"/>
      <c r="F69" s="290"/>
    </row>
    <row r="70" spans="1:6" ht="25.5" thickBot="1" thickTop="1">
      <c r="A70" s="514" t="s">
        <v>142</v>
      </c>
      <c r="B70" s="245" t="s">
        <v>30</v>
      </c>
      <c r="C70" s="244" t="s">
        <v>215</v>
      </c>
      <c r="D70" s="377"/>
      <c r="E70" s="377"/>
      <c r="F70" s="243"/>
    </row>
    <row r="71" spans="1:6" ht="25.5" thickBot="1" thickTop="1">
      <c r="A71" s="516"/>
      <c r="B71" s="527" t="s">
        <v>167</v>
      </c>
      <c r="C71" s="528"/>
      <c r="D71" s="290"/>
      <c r="E71" s="290"/>
      <c r="F71" s="290"/>
    </row>
    <row r="72" spans="1:6" ht="25.5" thickBot="1" thickTop="1">
      <c r="A72" s="521" t="s">
        <v>69</v>
      </c>
      <c r="B72" s="522"/>
      <c r="C72" s="242" t="s">
        <v>56</v>
      </c>
      <c r="D72" s="242"/>
      <c r="E72" s="242"/>
      <c r="F72" s="241"/>
    </row>
    <row r="73" spans="1:6" ht="25.5" thickBot="1" thickTop="1">
      <c r="A73" s="523"/>
      <c r="B73" s="524"/>
      <c r="C73" s="242" t="s">
        <v>57</v>
      </c>
      <c r="D73" s="242"/>
      <c r="E73" s="242"/>
      <c r="F73" s="241"/>
    </row>
    <row r="74" spans="1:6" ht="25.5" thickBot="1" thickTop="1">
      <c r="A74" s="287" t="s">
        <v>214</v>
      </c>
      <c r="B74" s="288" t="s">
        <v>232</v>
      </c>
      <c r="C74" s="287" t="s">
        <v>4</v>
      </c>
      <c r="D74" s="287"/>
      <c r="E74" s="287"/>
      <c r="F74" s="289"/>
    </row>
    <row r="75" ht="15" thickTop="1"/>
  </sheetData>
  <sheetProtection/>
  <mergeCells count="46">
    <mergeCell ref="A70:A71"/>
    <mergeCell ref="B71:C71"/>
    <mergeCell ref="A72:B73"/>
    <mergeCell ref="B37:C37"/>
    <mergeCell ref="A65:A67"/>
    <mergeCell ref="B67:C67"/>
    <mergeCell ref="A68:A69"/>
    <mergeCell ref="B69:C69"/>
    <mergeCell ref="A59:A60"/>
    <mergeCell ref="B60:C60"/>
    <mergeCell ref="A61:A62"/>
    <mergeCell ref="B62:C62"/>
    <mergeCell ref="A63:A64"/>
    <mergeCell ref="B64:C64"/>
    <mergeCell ref="B53:C53"/>
    <mergeCell ref="A54:A56"/>
    <mergeCell ref="B56:C56"/>
    <mergeCell ref="A57:A58"/>
    <mergeCell ref="B58:C58"/>
    <mergeCell ref="A50:A53"/>
    <mergeCell ref="A46:A47"/>
    <mergeCell ref="B47:C47"/>
    <mergeCell ref="B42:C42"/>
    <mergeCell ref="A48:A49"/>
    <mergeCell ref="B49:C49"/>
    <mergeCell ref="B34:C34"/>
    <mergeCell ref="A28:A31"/>
    <mergeCell ref="B31:C31"/>
    <mergeCell ref="A43:A45"/>
    <mergeCell ref="B45:C45"/>
    <mergeCell ref="A32:A34"/>
    <mergeCell ref="A35:A37"/>
    <mergeCell ref="A38:A42"/>
    <mergeCell ref="A17:A18"/>
    <mergeCell ref="B18:C18"/>
    <mergeCell ref="A19:A20"/>
    <mergeCell ref="B20:C20"/>
    <mergeCell ref="B27:C27"/>
    <mergeCell ref="A21:A27"/>
    <mergeCell ref="B16:C16"/>
    <mergeCell ref="A1:F1"/>
    <mergeCell ref="A2:F2"/>
    <mergeCell ref="C3:F3"/>
    <mergeCell ref="B11:C11"/>
    <mergeCell ref="A5:A11"/>
    <mergeCell ref="A12:A16"/>
  </mergeCells>
  <printOptions/>
  <pageMargins left="1.0236220472440944" right="0.5118110236220472" top="0.4330708661417323" bottom="0.7480314960629921" header="0.3937007874015748" footer="0.31496062992125984"/>
  <pageSetup fitToHeight="0" fitToWidth="1" horizontalDpi="300" verticalDpi="300" orientation="portrait" paperSize="9" scale="76" r:id="rId1"/>
  <rowBreaks count="1" manualBreakCount="1">
    <brk id="4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SheetLayoutView="100" zoomScalePageLayoutView="0" workbookViewId="0" topLeftCell="A46">
      <selection activeCell="A2" sqref="A2:F2"/>
    </sheetView>
  </sheetViews>
  <sheetFormatPr defaultColWidth="9.140625" defaultRowHeight="23.25"/>
  <cols>
    <col min="1" max="1" width="25.57421875" style="240" customWidth="1"/>
    <col min="2" max="2" width="10.28125" style="240" customWidth="1"/>
    <col min="3" max="3" width="23.7109375" style="240" customWidth="1"/>
    <col min="4" max="5" width="9.140625" style="240" customWidth="1"/>
    <col min="6" max="6" width="27.7109375" style="240" customWidth="1"/>
    <col min="7" max="16384" width="9.140625" style="240" customWidth="1"/>
  </cols>
  <sheetData>
    <row r="1" spans="1:6" ht="27.75">
      <c r="A1" s="525" t="s">
        <v>236</v>
      </c>
      <c r="B1" s="525"/>
      <c r="C1" s="525"/>
      <c r="D1" s="525"/>
      <c r="E1" s="525"/>
      <c r="F1" s="525"/>
    </row>
    <row r="2" spans="1:6" ht="27.75">
      <c r="A2" s="525" t="s">
        <v>237</v>
      </c>
      <c r="B2" s="525"/>
      <c r="C2" s="525"/>
      <c r="D2" s="525"/>
      <c r="E2" s="525"/>
      <c r="F2" s="525"/>
    </row>
    <row r="3" spans="1:6" ht="28.5" thickBot="1">
      <c r="A3" s="252" t="s">
        <v>71</v>
      </c>
      <c r="B3" s="251" t="s">
        <v>229</v>
      </c>
      <c r="C3" s="526" t="s">
        <v>231</v>
      </c>
      <c r="D3" s="526"/>
      <c r="E3" s="526"/>
      <c r="F3" s="526"/>
    </row>
    <row r="4" spans="1:6" ht="29.25" thickBot="1" thickTop="1">
      <c r="A4" s="264" t="s">
        <v>133</v>
      </c>
      <c r="B4" s="265" t="s">
        <v>0</v>
      </c>
      <c r="C4" s="264" t="s">
        <v>1</v>
      </c>
      <c r="D4" s="264" t="s">
        <v>2</v>
      </c>
      <c r="E4" s="264" t="s">
        <v>3</v>
      </c>
      <c r="F4" s="264" t="s">
        <v>4</v>
      </c>
    </row>
    <row r="5" spans="1:6" ht="25.5" thickBot="1" thickTop="1">
      <c r="A5" s="535" t="s">
        <v>134</v>
      </c>
      <c r="B5" s="262" t="s">
        <v>26</v>
      </c>
      <c r="C5" s="261" t="s">
        <v>8</v>
      </c>
      <c r="D5" s="260"/>
      <c r="E5" s="260"/>
      <c r="F5" s="260"/>
    </row>
    <row r="6" spans="1:6" ht="25.5" thickBot="1" thickTop="1">
      <c r="A6" s="529"/>
      <c r="B6" s="262" t="s">
        <v>27</v>
      </c>
      <c r="C6" s="261" t="s">
        <v>8</v>
      </c>
      <c r="D6" s="260"/>
      <c r="E6" s="260"/>
      <c r="F6" s="260"/>
    </row>
    <row r="7" spans="1:6" ht="25.5" thickBot="1" thickTop="1">
      <c r="A7" s="529"/>
      <c r="B7" s="262" t="s">
        <v>28</v>
      </c>
      <c r="C7" s="261" t="s">
        <v>8</v>
      </c>
      <c r="D7" s="260"/>
      <c r="E7" s="260"/>
      <c r="F7" s="260"/>
    </row>
    <row r="8" spans="1:6" ht="25.5" thickBot="1" thickTop="1">
      <c r="A8" s="529"/>
      <c r="B8" s="262" t="s">
        <v>29</v>
      </c>
      <c r="C8" s="261" t="s">
        <v>107</v>
      </c>
      <c r="D8" s="260"/>
      <c r="E8" s="260"/>
      <c r="F8" s="260"/>
    </row>
    <row r="9" spans="1:6" ht="25.5" thickBot="1" thickTop="1">
      <c r="A9" s="537"/>
      <c r="B9" s="533" t="s">
        <v>4</v>
      </c>
      <c r="C9" s="534"/>
      <c r="D9" s="259"/>
      <c r="E9" s="259"/>
      <c r="F9" s="259"/>
    </row>
    <row r="10" spans="1:6" ht="25.5" thickBot="1" thickTop="1">
      <c r="A10" s="535" t="s">
        <v>168</v>
      </c>
      <c r="B10" s="262" t="s">
        <v>26</v>
      </c>
      <c r="C10" s="261" t="s">
        <v>12</v>
      </c>
      <c r="D10" s="260"/>
      <c r="E10" s="260"/>
      <c r="F10" s="260"/>
    </row>
    <row r="11" spans="1:6" ht="25.5" thickBot="1" thickTop="1">
      <c r="A11" s="529"/>
      <c r="B11" s="262" t="s">
        <v>27</v>
      </c>
      <c r="C11" s="261" t="s">
        <v>12</v>
      </c>
      <c r="D11" s="260"/>
      <c r="E11" s="260"/>
      <c r="F11" s="260"/>
    </row>
    <row r="12" spans="1:6" ht="25.5" thickBot="1" thickTop="1">
      <c r="A12" s="529"/>
      <c r="B12" s="262" t="s">
        <v>28</v>
      </c>
      <c r="C12" s="261" t="s">
        <v>108</v>
      </c>
      <c r="D12" s="260"/>
      <c r="E12" s="260"/>
      <c r="F12" s="260"/>
    </row>
    <row r="13" spans="1:6" ht="25.5" thickBot="1" thickTop="1">
      <c r="A13" s="529"/>
      <c r="B13" s="533" t="s">
        <v>4</v>
      </c>
      <c r="C13" s="534"/>
      <c r="D13" s="259"/>
      <c r="E13" s="259"/>
      <c r="F13" s="259"/>
    </row>
    <row r="14" spans="1:6" ht="25.5" thickBot="1" thickTop="1">
      <c r="A14" s="529"/>
      <c r="B14" s="262" t="s">
        <v>30</v>
      </c>
      <c r="C14" s="261" t="s">
        <v>13</v>
      </c>
      <c r="D14" s="260"/>
      <c r="E14" s="260"/>
      <c r="F14" s="260"/>
    </row>
    <row r="15" spans="1:6" ht="25.5" thickBot="1" thickTop="1">
      <c r="A15" s="537"/>
      <c r="B15" s="531" t="s">
        <v>4</v>
      </c>
      <c r="C15" s="532"/>
      <c r="D15" s="259"/>
      <c r="E15" s="259"/>
      <c r="F15" s="259"/>
    </row>
    <row r="16" spans="1:6" ht="25.5" thickBot="1" thickTop="1">
      <c r="A16" s="530" t="s">
        <v>137</v>
      </c>
      <c r="B16" s="262" t="s">
        <v>30</v>
      </c>
      <c r="C16" s="261" t="s">
        <v>14</v>
      </c>
      <c r="D16" s="260"/>
      <c r="E16" s="260"/>
      <c r="F16" s="260"/>
    </row>
    <row r="17" spans="1:6" ht="25.5" thickBot="1" thickTop="1">
      <c r="A17" s="530"/>
      <c r="B17" s="533" t="s">
        <v>4</v>
      </c>
      <c r="C17" s="534"/>
      <c r="D17" s="259"/>
      <c r="E17" s="259"/>
      <c r="F17" s="259"/>
    </row>
    <row r="18" spans="1:6" ht="25.5" thickBot="1" thickTop="1">
      <c r="A18" s="530" t="s">
        <v>138</v>
      </c>
      <c r="B18" s="262" t="s">
        <v>26</v>
      </c>
      <c r="C18" s="261" t="s">
        <v>15</v>
      </c>
      <c r="D18" s="260"/>
      <c r="E18" s="260"/>
      <c r="F18" s="260"/>
    </row>
    <row r="19" spans="1:6" ht="25.5" thickBot="1" thickTop="1">
      <c r="A19" s="530"/>
      <c r="B19" s="262" t="s">
        <v>27</v>
      </c>
      <c r="C19" s="261" t="s">
        <v>15</v>
      </c>
      <c r="D19" s="260"/>
      <c r="E19" s="260"/>
      <c r="F19" s="260"/>
    </row>
    <row r="20" spans="1:6" ht="25.5" thickBot="1" thickTop="1">
      <c r="A20" s="530"/>
      <c r="B20" s="531" t="s">
        <v>4</v>
      </c>
      <c r="C20" s="532"/>
      <c r="D20" s="259"/>
      <c r="E20" s="259"/>
      <c r="F20" s="259"/>
    </row>
    <row r="21" spans="1:6" ht="25.5" thickBot="1" thickTop="1">
      <c r="A21" s="530"/>
      <c r="B21" s="262" t="s">
        <v>26</v>
      </c>
      <c r="C21" s="261" t="s">
        <v>16</v>
      </c>
      <c r="D21" s="260"/>
      <c r="E21" s="260"/>
      <c r="F21" s="260"/>
    </row>
    <row r="22" spans="1:6" ht="25.5" thickBot="1" thickTop="1">
      <c r="A22" s="530"/>
      <c r="B22" s="262" t="s">
        <v>27</v>
      </c>
      <c r="C22" s="261" t="s">
        <v>16</v>
      </c>
      <c r="D22" s="260"/>
      <c r="E22" s="260"/>
      <c r="F22" s="260"/>
    </row>
    <row r="23" spans="1:6" ht="25.5" thickBot="1" thickTop="1">
      <c r="A23" s="530"/>
      <c r="B23" s="262" t="s">
        <v>28</v>
      </c>
      <c r="C23" s="261" t="s">
        <v>16</v>
      </c>
      <c r="D23" s="260"/>
      <c r="E23" s="260"/>
      <c r="F23" s="260"/>
    </row>
    <row r="24" spans="1:6" ht="25.5" thickBot="1" thickTop="1">
      <c r="A24" s="530"/>
      <c r="B24" s="531" t="s">
        <v>4</v>
      </c>
      <c r="C24" s="532"/>
      <c r="D24" s="259"/>
      <c r="E24" s="259"/>
      <c r="F24" s="259"/>
    </row>
    <row r="25" spans="1:6" ht="25.5" thickBot="1" thickTop="1">
      <c r="A25" s="530" t="s">
        <v>139</v>
      </c>
      <c r="B25" s="262" t="s">
        <v>26</v>
      </c>
      <c r="C25" s="261" t="s">
        <v>17</v>
      </c>
      <c r="D25" s="260"/>
      <c r="E25" s="260"/>
      <c r="F25" s="260"/>
    </row>
    <row r="26" spans="1:6" ht="25.5" thickBot="1" thickTop="1">
      <c r="A26" s="530"/>
      <c r="B26" s="262" t="s">
        <v>27</v>
      </c>
      <c r="C26" s="261" t="s">
        <v>17</v>
      </c>
      <c r="D26" s="260"/>
      <c r="E26" s="260"/>
      <c r="F26" s="260"/>
    </row>
    <row r="27" spans="1:6" ht="25.5" thickBot="1" thickTop="1">
      <c r="A27" s="530"/>
      <c r="B27" s="531" t="s">
        <v>4</v>
      </c>
      <c r="C27" s="532"/>
      <c r="D27" s="259"/>
      <c r="E27" s="259"/>
      <c r="F27" s="259"/>
    </row>
    <row r="28" spans="1:6" ht="25.5" thickBot="1" thickTop="1">
      <c r="A28" s="530"/>
      <c r="B28" s="262" t="s">
        <v>26</v>
      </c>
      <c r="C28" s="261" t="s">
        <v>18</v>
      </c>
      <c r="D28" s="260"/>
      <c r="E28" s="260"/>
      <c r="F28" s="260"/>
    </row>
    <row r="29" spans="1:6" ht="25.5" thickBot="1" thickTop="1">
      <c r="A29" s="530"/>
      <c r="B29" s="262" t="s">
        <v>27</v>
      </c>
      <c r="C29" s="261" t="s">
        <v>18</v>
      </c>
      <c r="D29" s="260"/>
      <c r="E29" s="260"/>
      <c r="F29" s="260"/>
    </row>
    <row r="30" spans="1:6" ht="25.5" thickBot="1" thickTop="1">
      <c r="A30" s="530"/>
      <c r="B30" s="533" t="s">
        <v>4</v>
      </c>
      <c r="C30" s="534"/>
      <c r="D30" s="259"/>
      <c r="E30" s="259"/>
      <c r="F30" s="259"/>
    </row>
    <row r="31" spans="1:6" ht="25.5" thickBot="1" thickTop="1">
      <c r="A31" s="530" t="s">
        <v>19</v>
      </c>
      <c r="B31" s="262" t="s">
        <v>26</v>
      </c>
      <c r="C31" s="261" t="s">
        <v>19</v>
      </c>
      <c r="D31" s="260"/>
      <c r="E31" s="260"/>
      <c r="F31" s="260"/>
    </row>
    <row r="32" spans="1:6" ht="25.5" thickBot="1" thickTop="1">
      <c r="A32" s="530"/>
      <c r="B32" s="262" t="s">
        <v>27</v>
      </c>
      <c r="C32" s="261" t="s">
        <v>19</v>
      </c>
      <c r="D32" s="260"/>
      <c r="E32" s="260"/>
      <c r="F32" s="260"/>
    </row>
    <row r="33" spans="1:6" ht="25.5" thickBot="1" thickTop="1">
      <c r="A33" s="530"/>
      <c r="B33" s="533" t="s">
        <v>4</v>
      </c>
      <c r="C33" s="534"/>
      <c r="D33" s="259"/>
      <c r="E33" s="259"/>
      <c r="F33" s="259"/>
    </row>
    <row r="34" spans="1:6" ht="25.5" thickBot="1" thickTop="1">
      <c r="A34" s="530" t="s">
        <v>142</v>
      </c>
      <c r="B34" s="262">
        <v>2</v>
      </c>
      <c r="C34" s="261" t="s">
        <v>20</v>
      </c>
      <c r="D34" s="260"/>
      <c r="E34" s="260"/>
      <c r="F34" s="260"/>
    </row>
    <row r="35" spans="1:6" ht="25.5" thickBot="1" thickTop="1">
      <c r="A35" s="535"/>
      <c r="B35" s="533" t="s">
        <v>4</v>
      </c>
      <c r="C35" s="534"/>
      <c r="D35" s="259"/>
      <c r="E35" s="259"/>
      <c r="F35" s="259"/>
    </row>
    <row r="36" spans="1:6" ht="25.5" thickBot="1" thickTop="1">
      <c r="A36" s="530" t="s">
        <v>141</v>
      </c>
      <c r="B36" s="263">
        <v>2</v>
      </c>
      <c r="C36" s="261" t="s">
        <v>109</v>
      </c>
      <c r="D36" s="260"/>
      <c r="E36" s="260"/>
      <c r="F36" s="260"/>
    </row>
    <row r="37" spans="1:6" ht="25.5" thickBot="1" thickTop="1">
      <c r="A37" s="530"/>
      <c r="B37" s="536" t="s">
        <v>4</v>
      </c>
      <c r="C37" s="534"/>
      <c r="D37" s="259"/>
      <c r="E37" s="259"/>
      <c r="F37" s="259"/>
    </row>
    <row r="38" spans="1:6" ht="25.5" thickBot="1" thickTop="1">
      <c r="A38" s="529" t="s">
        <v>140</v>
      </c>
      <c r="B38" s="262" t="s">
        <v>26</v>
      </c>
      <c r="C38" s="261" t="s">
        <v>21</v>
      </c>
      <c r="D38" s="260"/>
      <c r="E38" s="260"/>
      <c r="F38" s="260"/>
    </row>
    <row r="39" spans="1:6" ht="25.5" thickBot="1" thickTop="1">
      <c r="A39" s="529"/>
      <c r="B39" s="262" t="s">
        <v>27</v>
      </c>
      <c r="C39" s="261" t="s">
        <v>21</v>
      </c>
      <c r="D39" s="260"/>
      <c r="E39" s="260"/>
      <c r="F39" s="260"/>
    </row>
    <row r="40" spans="1:6" ht="25.5" thickBot="1" thickTop="1">
      <c r="A40" s="529"/>
      <c r="B40" s="533" t="s">
        <v>4</v>
      </c>
      <c r="C40" s="534"/>
      <c r="D40" s="259"/>
      <c r="E40" s="259"/>
      <c r="F40" s="259"/>
    </row>
    <row r="41" spans="1:6" ht="25.5" thickBot="1" thickTop="1">
      <c r="A41" s="529"/>
      <c r="B41" s="262">
        <v>2</v>
      </c>
      <c r="C41" s="261" t="s">
        <v>22</v>
      </c>
      <c r="D41" s="260"/>
      <c r="E41" s="260"/>
      <c r="F41" s="260"/>
    </row>
    <row r="42" spans="1:6" ht="25.5" thickBot="1" thickTop="1">
      <c r="A42" s="529"/>
      <c r="B42" s="533" t="s">
        <v>4</v>
      </c>
      <c r="C42" s="534"/>
      <c r="D42" s="259"/>
      <c r="E42" s="259"/>
      <c r="F42" s="259"/>
    </row>
    <row r="43" spans="1:6" ht="25.5" thickBot="1" thickTop="1">
      <c r="A43" s="529"/>
      <c r="B43" s="262" t="s">
        <v>26</v>
      </c>
      <c r="C43" s="261" t="s">
        <v>23</v>
      </c>
      <c r="D43" s="260"/>
      <c r="E43" s="260"/>
      <c r="F43" s="260"/>
    </row>
    <row r="44" spans="1:6" ht="25.5" thickBot="1" thickTop="1">
      <c r="A44" s="529"/>
      <c r="B44" s="262" t="s">
        <v>27</v>
      </c>
      <c r="C44" s="261" t="s">
        <v>23</v>
      </c>
      <c r="D44" s="260"/>
      <c r="E44" s="260"/>
      <c r="F44" s="260"/>
    </row>
    <row r="45" spans="1:6" ht="25.5" thickBot="1" thickTop="1">
      <c r="A45" s="529"/>
      <c r="B45" s="533" t="s">
        <v>4</v>
      </c>
      <c r="C45" s="534"/>
      <c r="D45" s="259"/>
      <c r="E45" s="259"/>
      <c r="F45" s="259"/>
    </row>
    <row r="46" spans="1:6" ht="25.5" thickBot="1" thickTop="1">
      <c r="A46" s="529"/>
      <c r="B46" s="262">
        <v>2</v>
      </c>
      <c r="C46" s="261" t="s">
        <v>73</v>
      </c>
      <c r="D46" s="260"/>
      <c r="E46" s="260"/>
      <c r="F46" s="260"/>
    </row>
    <row r="47" spans="1:6" ht="25.5" thickBot="1" thickTop="1">
      <c r="A47" s="529"/>
      <c r="B47" s="533" t="s">
        <v>4</v>
      </c>
      <c r="C47" s="534"/>
      <c r="D47" s="259"/>
      <c r="E47" s="259"/>
      <c r="F47" s="259"/>
    </row>
    <row r="48" spans="1:6" ht="25.5" thickBot="1" thickTop="1">
      <c r="A48" s="529"/>
      <c r="B48" s="262" t="s">
        <v>26</v>
      </c>
      <c r="C48" s="261" t="s">
        <v>24</v>
      </c>
      <c r="D48" s="260"/>
      <c r="E48" s="260"/>
      <c r="F48" s="260"/>
    </row>
    <row r="49" spans="1:6" ht="25.5" thickBot="1" thickTop="1">
      <c r="A49" s="529"/>
      <c r="B49" s="262" t="s">
        <v>27</v>
      </c>
      <c r="C49" s="261" t="s">
        <v>24</v>
      </c>
      <c r="D49" s="260"/>
      <c r="E49" s="260"/>
      <c r="F49" s="260"/>
    </row>
    <row r="50" spans="1:6" ht="25.5" thickBot="1" thickTop="1">
      <c r="A50" s="529"/>
      <c r="B50" s="262" t="s">
        <v>28</v>
      </c>
      <c r="C50" s="261" t="s">
        <v>24</v>
      </c>
      <c r="D50" s="260"/>
      <c r="E50" s="260"/>
      <c r="F50" s="260"/>
    </row>
    <row r="51" spans="1:6" ht="25.5" thickBot="1" thickTop="1">
      <c r="A51" s="529"/>
      <c r="B51" s="262" t="s">
        <v>29</v>
      </c>
      <c r="C51" s="261" t="s">
        <v>24</v>
      </c>
      <c r="D51" s="260"/>
      <c r="E51" s="260"/>
      <c r="F51" s="260"/>
    </row>
    <row r="52" spans="1:6" ht="25.5" thickBot="1" thickTop="1">
      <c r="A52" s="529"/>
      <c r="B52" s="533" t="s">
        <v>4</v>
      </c>
      <c r="C52" s="534"/>
      <c r="D52" s="259"/>
      <c r="E52" s="259"/>
      <c r="F52" s="259"/>
    </row>
    <row r="53" spans="1:6" ht="25.5" thickBot="1" thickTop="1">
      <c r="A53" s="530" t="s">
        <v>143</v>
      </c>
      <c r="B53" s="262">
        <v>2</v>
      </c>
      <c r="C53" s="261" t="s">
        <v>31</v>
      </c>
      <c r="D53" s="260"/>
      <c r="E53" s="260"/>
      <c r="F53" s="260"/>
    </row>
    <row r="54" spans="1:6" ht="25.5" thickBot="1" thickTop="1">
      <c r="A54" s="530"/>
      <c r="B54" s="531" t="s">
        <v>4</v>
      </c>
      <c r="C54" s="532"/>
      <c r="D54" s="259"/>
      <c r="E54" s="259"/>
      <c r="F54" s="259"/>
    </row>
    <row r="55" spans="1:6" ht="25.5" thickBot="1" thickTop="1">
      <c r="A55" s="530"/>
      <c r="B55" s="262">
        <v>2</v>
      </c>
      <c r="C55" s="261" t="s">
        <v>32</v>
      </c>
      <c r="D55" s="260"/>
      <c r="E55" s="260"/>
      <c r="F55" s="260"/>
    </row>
    <row r="56" spans="1:6" ht="25.5" thickBot="1" thickTop="1">
      <c r="A56" s="530"/>
      <c r="B56" s="531" t="s">
        <v>4</v>
      </c>
      <c r="C56" s="532"/>
      <c r="D56" s="259"/>
      <c r="E56" s="259"/>
      <c r="F56" s="259"/>
    </row>
    <row r="57" spans="1:6" ht="25.5" thickBot="1" thickTop="1">
      <c r="A57" s="530"/>
      <c r="B57" s="262">
        <v>2</v>
      </c>
      <c r="C57" s="261" t="s">
        <v>33</v>
      </c>
      <c r="D57" s="260"/>
      <c r="E57" s="260"/>
      <c r="F57" s="260"/>
    </row>
    <row r="58" spans="1:6" ht="25.5" thickBot="1" thickTop="1">
      <c r="A58" s="530"/>
      <c r="B58" s="531" t="s">
        <v>4</v>
      </c>
      <c r="C58" s="532"/>
      <c r="D58" s="259"/>
      <c r="E58" s="259"/>
      <c r="F58" s="259"/>
    </row>
    <row r="59" spans="1:6" ht="25.5" thickBot="1" thickTop="1">
      <c r="A59" s="530"/>
      <c r="B59" s="262" t="s">
        <v>26</v>
      </c>
      <c r="C59" s="261" t="s">
        <v>25</v>
      </c>
      <c r="D59" s="260"/>
      <c r="E59" s="260"/>
      <c r="F59" s="260"/>
    </row>
    <row r="60" spans="1:6" ht="25.5" thickBot="1" thickTop="1">
      <c r="A60" s="530"/>
      <c r="B60" s="262" t="s">
        <v>27</v>
      </c>
      <c r="C60" s="261" t="s">
        <v>25</v>
      </c>
      <c r="D60" s="260"/>
      <c r="E60" s="260"/>
      <c r="F60" s="260"/>
    </row>
    <row r="61" spans="1:6" ht="25.5" thickBot="1" thickTop="1">
      <c r="A61" s="530"/>
      <c r="B61" s="531" t="s">
        <v>4</v>
      </c>
      <c r="C61" s="532"/>
      <c r="D61" s="259"/>
      <c r="E61" s="259"/>
      <c r="F61" s="259"/>
    </row>
    <row r="62" spans="1:6" ht="25.5" thickBot="1" thickTop="1">
      <c r="A62" s="530" t="s">
        <v>69</v>
      </c>
      <c r="B62" s="530"/>
      <c r="C62" s="258" t="s">
        <v>56</v>
      </c>
      <c r="D62" s="257"/>
      <c r="E62" s="257"/>
      <c r="F62" s="256"/>
    </row>
    <row r="63" spans="1:6" ht="25.5" thickBot="1" thickTop="1">
      <c r="A63" s="530"/>
      <c r="B63" s="530"/>
      <c r="C63" s="258" t="s">
        <v>57</v>
      </c>
      <c r="D63" s="257"/>
      <c r="E63" s="257"/>
      <c r="F63" s="256"/>
    </row>
    <row r="64" spans="1:6" ht="25.5" thickBot="1" thickTop="1">
      <c r="A64" s="254" t="s">
        <v>230</v>
      </c>
      <c r="B64" s="255" t="s">
        <v>232</v>
      </c>
      <c r="C64" s="254" t="s">
        <v>4</v>
      </c>
      <c r="D64" s="254"/>
      <c r="E64" s="254"/>
      <c r="F64" s="253"/>
    </row>
  </sheetData>
  <sheetProtection/>
  <mergeCells count="34">
    <mergeCell ref="A1:F1"/>
    <mergeCell ref="A2:F2"/>
    <mergeCell ref="C3:F3"/>
    <mergeCell ref="B9:C9"/>
    <mergeCell ref="B13:C13"/>
    <mergeCell ref="A5:A9"/>
    <mergeCell ref="A10:A15"/>
    <mergeCell ref="B15:C15"/>
    <mergeCell ref="A16:A17"/>
    <mergeCell ref="B35:C35"/>
    <mergeCell ref="B24:C24"/>
    <mergeCell ref="A34:A35"/>
    <mergeCell ref="A36:A37"/>
    <mergeCell ref="B37:C37"/>
    <mergeCell ref="B17:C17"/>
    <mergeCell ref="B20:C20"/>
    <mergeCell ref="A18:A24"/>
    <mergeCell ref="A25:A30"/>
    <mergeCell ref="A31:A33"/>
    <mergeCell ref="B27:C27"/>
    <mergeCell ref="B30:C30"/>
    <mergeCell ref="B33:C33"/>
    <mergeCell ref="A38:A52"/>
    <mergeCell ref="A53:A61"/>
    <mergeCell ref="A62:B63"/>
    <mergeCell ref="B61:C61"/>
    <mergeCell ref="B58:C58"/>
    <mergeCell ref="B56:C56"/>
    <mergeCell ref="B54:C54"/>
    <mergeCell ref="B52:C52"/>
    <mergeCell ref="B47:C47"/>
    <mergeCell ref="B45:C45"/>
    <mergeCell ref="B42:C42"/>
    <mergeCell ref="B40:C40"/>
  </mergeCells>
  <printOptions/>
  <pageMargins left="0.9055118110236221" right="0.35433070866141736" top="0.6299212598425197" bottom="1.2598425196850394" header="0.31496062992125984" footer="0.31496062992125984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Y72"/>
  <sheetViews>
    <sheetView view="pageBreakPreview" zoomScale="85" zoomScaleSheetLayoutView="85" zoomScalePageLayoutView="0" workbookViewId="0" topLeftCell="A1">
      <selection activeCell="B65" sqref="B65:C65"/>
    </sheetView>
  </sheetViews>
  <sheetFormatPr defaultColWidth="9.140625" defaultRowHeight="23.25"/>
  <cols>
    <col min="1" max="1" width="24.421875" style="1" customWidth="1"/>
    <col min="2" max="2" width="9.7109375" style="3" customWidth="1"/>
    <col min="3" max="3" width="36.57421875" style="2" customWidth="1"/>
    <col min="4" max="5" width="9.7109375" style="1" customWidth="1"/>
    <col min="6" max="6" width="14.140625" style="1" customWidth="1"/>
    <col min="7" max="16384" width="9.140625" style="2" customWidth="1"/>
  </cols>
  <sheetData>
    <row r="1" spans="1:6" ht="30.75">
      <c r="A1" s="140" t="s">
        <v>182</v>
      </c>
      <c r="B1" s="141"/>
      <c r="C1" s="140"/>
      <c r="D1" s="140"/>
      <c r="E1" s="140"/>
      <c r="F1" s="16"/>
    </row>
    <row r="2" spans="1:103" s="13" customFormat="1" ht="30.75">
      <c r="A2" s="140" t="s">
        <v>188</v>
      </c>
      <c r="B2" s="141"/>
      <c r="C2" s="140"/>
      <c r="D2" s="140"/>
      <c r="E2" s="140"/>
      <c r="F2" s="1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</row>
    <row r="3" spans="1:103" s="13" customFormat="1" ht="39" customHeight="1" thickBot="1">
      <c r="A3" s="17" t="s">
        <v>180</v>
      </c>
      <c r="B3" s="17"/>
      <c r="C3" s="540" t="s">
        <v>181</v>
      </c>
      <c r="D3" s="540"/>
      <c r="E3" s="540"/>
      <c r="F3" s="54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</row>
    <row r="4" spans="1:6" s="11" customFormat="1" ht="25.5" thickBot="1" thickTop="1">
      <c r="A4" s="18" t="s">
        <v>133</v>
      </c>
      <c r="B4" s="19" t="s">
        <v>0</v>
      </c>
      <c r="C4" s="20" t="s">
        <v>1</v>
      </c>
      <c r="D4" s="20" t="s">
        <v>2</v>
      </c>
      <c r="E4" s="20" t="s">
        <v>3</v>
      </c>
      <c r="F4" s="20" t="s">
        <v>4</v>
      </c>
    </row>
    <row r="5" spans="1:103" s="13" customFormat="1" ht="25.5" thickBot="1" thickTop="1">
      <c r="A5" s="543" t="s">
        <v>134</v>
      </c>
      <c r="B5" s="21" t="s">
        <v>7</v>
      </c>
      <c r="C5" s="22" t="s">
        <v>8</v>
      </c>
      <c r="D5" s="23">
        <v>38</v>
      </c>
      <c r="E5" s="24">
        <v>0</v>
      </c>
      <c r="F5" s="24">
        <f>SUM(D5:E5)</f>
        <v>38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</row>
    <row r="6" spans="1:103" s="13" customFormat="1" ht="25.5" thickBot="1" thickTop="1">
      <c r="A6" s="544"/>
      <c r="B6" s="21" t="s">
        <v>9</v>
      </c>
      <c r="C6" s="22" t="s">
        <v>8</v>
      </c>
      <c r="D6" s="23">
        <v>40</v>
      </c>
      <c r="E6" s="24">
        <v>0</v>
      </c>
      <c r="F6" s="24">
        <f>SUM(D6:E6)</f>
        <v>40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</row>
    <row r="7" spans="1:103" s="13" customFormat="1" ht="25.5" thickBot="1" thickTop="1">
      <c r="A7" s="544"/>
      <c r="B7" s="21" t="s">
        <v>10</v>
      </c>
      <c r="C7" s="22" t="s">
        <v>8</v>
      </c>
      <c r="D7" s="23">
        <v>35</v>
      </c>
      <c r="E7" s="24">
        <v>0</v>
      </c>
      <c r="F7" s="24">
        <f>SUM(D7:E7)</f>
        <v>35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</row>
    <row r="8" spans="1:103" s="13" customFormat="1" ht="25.5" thickBot="1" thickTop="1">
      <c r="A8" s="544"/>
      <c r="B8" s="21" t="s">
        <v>11</v>
      </c>
      <c r="C8" s="22" t="s">
        <v>102</v>
      </c>
      <c r="D8" s="23">
        <v>26</v>
      </c>
      <c r="E8" s="24">
        <v>0</v>
      </c>
      <c r="F8" s="24">
        <f>SUM(D8:E8)</f>
        <v>26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</row>
    <row r="9" spans="1:103" s="13" customFormat="1" ht="25.5" thickBot="1" thickTop="1">
      <c r="A9" s="545"/>
      <c r="B9" s="542" t="s">
        <v>167</v>
      </c>
      <c r="C9" s="542"/>
      <c r="D9" s="25">
        <f>SUM(D5:D8)</f>
        <v>139</v>
      </c>
      <c r="E9" s="26">
        <f>SUM(E5:E8)</f>
        <v>0</v>
      </c>
      <c r="F9" s="26">
        <f>SUM(F5:F8)</f>
        <v>139</v>
      </c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</row>
    <row r="10" spans="1:103" s="13" customFormat="1" ht="25.5" thickBot="1" thickTop="1">
      <c r="A10" s="543" t="s">
        <v>168</v>
      </c>
      <c r="B10" s="21" t="s">
        <v>7</v>
      </c>
      <c r="C10" s="22" t="s">
        <v>12</v>
      </c>
      <c r="D10" s="23">
        <v>35</v>
      </c>
      <c r="E10" s="24">
        <v>1</v>
      </c>
      <c r="F10" s="24">
        <f>D10+E10</f>
        <v>36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</row>
    <row r="11" spans="1:103" s="13" customFormat="1" ht="25.5" thickBot="1" thickTop="1">
      <c r="A11" s="544"/>
      <c r="B11" s="21" t="s">
        <v>9</v>
      </c>
      <c r="C11" s="22" t="s">
        <v>12</v>
      </c>
      <c r="D11" s="23">
        <v>31</v>
      </c>
      <c r="E11" s="24">
        <v>0</v>
      </c>
      <c r="F11" s="24">
        <f>D11+E11</f>
        <v>31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</row>
    <row r="12" spans="1:103" s="13" customFormat="1" ht="25.5" thickBot="1" thickTop="1">
      <c r="A12" s="544"/>
      <c r="B12" s="21" t="s">
        <v>10</v>
      </c>
      <c r="C12" s="22" t="s">
        <v>81</v>
      </c>
      <c r="D12" s="23">
        <v>11</v>
      </c>
      <c r="E12" s="24">
        <v>0</v>
      </c>
      <c r="F12" s="24">
        <f>D12+E12</f>
        <v>11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</row>
    <row r="13" spans="1:6" ht="24" customHeight="1" thickBot="1" thickTop="1">
      <c r="A13" s="544"/>
      <c r="B13" s="541" t="s">
        <v>166</v>
      </c>
      <c r="C13" s="541"/>
      <c r="D13" s="144">
        <f>D10+D11+D12</f>
        <v>77</v>
      </c>
      <c r="E13" s="144">
        <f>E10+E11+E12</f>
        <v>1</v>
      </c>
      <c r="F13" s="144">
        <f>F10+F11+F12</f>
        <v>78</v>
      </c>
    </row>
    <row r="14" spans="1:103" s="13" customFormat="1" ht="25.5" thickBot="1" thickTop="1">
      <c r="A14" s="544"/>
      <c r="B14" s="21" t="s">
        <v>7</v>
      </c>
      <c r="C14" s="22" t="s">
        <v>13</v>
      </c>
      <c r="D14" s="23">
        <v>23</v>
      </c>
      <c r="E14" s="24">
        <v>1</v>
      </c>
      <c r="F14" s="24">
        <f>SUM(D14:E14)</f>
        <v>24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</row>
    <row r="15" spans="1:103" s="13" customFormat="1" ht="25.5" thickBot="1" thickTop="1">
      <c r="A15" s="544"/>
      <c r="B15" s="541" t="s">
        <v>166</v>
      </c>
      <c r="C15" s="541"/>
      <c r="D15" s="145">
        <f>SUM(D14)</f>
        <v>23</v>
      </c>
      <c r="E15" s="144">
        <f>SUM(E14)</f>
        <v>1</v>
      </c>
      <c r="F15" s="144">
        <f>SUM(D15:E15)</f>
        <v>24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</row>
    <row r="16" spans="1:103" s="13" customFormat="1" ht="25.5" thickBot="1" thickTop="1">
      <c r="A16" s="545"/>
      <c r="B16" s="542" t="s">
        <v>167</v>
      </c>
      <c r="C16" s="542"/>
      <c r="D16" s="27">
        <f>D13+D15</f>
        <v>100</v>
      </c>
      <c r="E16" s="25">
        <f>E13+E15</f>
        <v>2</v>
      </c>
      <c r="F16" s="26">
        <f>F13+F15</f>
        <v>102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</row>
    <row r="17" spans="1:103" s="15" customFormat="1" ht="25.5" thickBot="1" thickTop="1">
      <c r="A17" s="543" t="s">
        <v>137</v>
      </c>
      <c r="B17" s="21" t="s">
        <v>7</v>
      </c>
      <c r="C17" s="22" t="s">
        <v>14</v>
      </c>
      <c r="D17" s="23">
        <v>28</v>
      </c>
      <c r="E17" s="24">
        <v>0</v>
      </c>
      <c r="F17" s="24">
        <f>SUM(D17:E17)</f>
        <v>28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</row>
    <row r="18" spans="1:103" s="13" customFormat="1" ht="25.5" thickBot="1" thickTop="1">
      <c r="A18" s="545"/>
      <c r="B18" s="542" t="s">
        <v>167</v>
      </c>
      <c r="C18" s="542"/>
      <c r="D18" s="25">
        <f>SUM(D17)</f>
        <v>28</v>
      </c>
      <c r="E18" s="26">
        <v>0</v>
      </c>
      <c r="F18" s="26">
        <f>SUM(F17:F17)</f>
        <v>28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</row>
    <row r="19" spans="1:103" s="15" customFormat="1" ht="25.5" thickBot="1" thickTop="1">
      <c r="A19" s="543" t="s">
        <v>138</v>
      </c>
      <c r="B19" s="21" t="s">
        <v>7</v>
      </c>
      <c r="C19" s="22" t="s">
        <v>15</v>
      </c>
      <c r="D19" s="23">
        <v>36</v>
      </c>
      <c r="E19" s="24">
        <v>4</v>
      </c>
      <c r="F19" s="24">
        <f>SUM(D19:E19)</f>
        <v>40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</row>
    <row r="20" spans="1:103" s="13" customFormat="1" ht="25.5" thickBot="1" thickTop="1">
      <c r="A20" s="544"/>
      <c r="B20" s="21" t="s">
        <v>9</v>
      </c>
      <c r="C20" s="22" t="s">
        <v>15</v>
      </c>
      <c r="D20" s="23">
        <v>35</v>
      </c>
      <c r="E20" s="24">
        <v>1</v>
      </c>
      <c r="F20" s="24">
        <f>SUM(D20:E20)</f>
        <v>36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</row>
    <row r="21" spans="1:103" s="13" customFormat="1" ht="25.5" thickBot="1" thickTop="1">
      <c r="A21" s="544"/>
      <c r="B21" s="541" t="s">
        <v>166</v>
      </c>
      <c r="C21" s="541"/>
      <c r="D21" s="145">
        <f>D19+D20</f>
        <v>71</v>
      </c>
      <c r="E21" s="144">
        <f>E19+E20</f>
        <v>5</v>
      </c>
      <c r="F21" s="144">
        <f>F19+F20</f>
        <v>76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</row>
    <row r="22" spans="1:103" s="15" customFormat="1" ht="25.5" thickBot="1" thickTop="1">
      <c r="A22" s="544"/>
      <c r="B22" s="21" t="s">
        <v>7</v>
      </c>
      <c r="C22" s="22" t="s">
        <v>16</v>
      </c>
      <c r="D22" s="23">
        <v>43</v>
      </c>
      <c r="E22" s="24">
        <v>0</v>
      </c>
      <c r="F22" s="24">
        <f>SUM(D22:E22)</f>
        <v>43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</row>
    <row r="23" spans="1:103" s="13" customFormat="1" ht="25.5" thickBot="1" thickTop="1">
      <c r="A23" s="544"/>
      <c r="B23" s="21" t="s">
        <v>9</v>
      </c>
      <c r="C23" s="22" t="s">
        <v>16</v>
      </c>
      <c r="D23" s="23">
        <v>34</v>
      </c>
      <c r="E23" s="24">
        <v>8</v>
      </c>
      <c r="F23" s="24">
        <f>SUM(D23:E23)</f>
        <v>42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</row>
    <row r="24" spans="1:103" s="13" customFormat="1" ht="25.5" thickBot="1" thickTop="1">
      <c r="A24" s="544"/>
      <c r="B24" s="21" t="s">
        <v>10</v>
      </c>
      <c r="C24" s="22" t="s">
        <v>16</v>
      </c>
      <c r="D24" s="23">
        <v>20</v>
      </c>
      <c r="E24" s="24">
        <v>10</v>
      </c>
      <c r="F24" s="24">
        <f>D24+E24</f>
        <v>30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</row>
    <row r="25" spans="1:103" s="13" customFormat="1" ht="25.5" thickBot="1" thickTop="1">
      <c r="A25" s="544"/>
      <c r="B25" s="541" t="s">
        <v>166</v>
      </c>
      <c r="C25" s="541"/>
      <c r="D25" s="145">
        <f>D22+D23+D24</f>
        <v>97</v>
      </c>
      <c r="E25" s="144">
        <f>E22+E23+E24</f>
        <v>18</v>
      </c>
      <c r="F25" s="144">
        <f>F22+F23+F24</f>
        <v>115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</row>
    <row r="26" spans="1:103" s="13" customFormat="1" ht="25.5" thickBot="1" thickTop="1">
      <c r="A26" s="545"/>
      <c r="B26" s="542" t="s">
        <v>167</v>
      </c>
      <c r="C26" s="542"/>
      <c r="D26" s="25">
        <f>D21+D25</f>
        <v>168</v>
      </c>
      <c r="E26" s="26">
        <f>E21+E25</f>
        <v>23</v>
      </c>
      <c r="F26" s="26">
        <f>F21+F25</f>
        <v>191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</row>
    <row r="27" spans="1:103" s="15" customFormat="1" ht="25.5" thickBot="1" thickTop="1">
      <c r="A27" s="543" t="s">
        <v>139</v>
      </c>
      <c r="B27" s="21" t="s">
        <v>7</v>
      </c>
      <c r="C27" s="22" t="s">
        <v>17</v>
      </c>
      <c r="D27" s="23">
        <v>28</v>
      </c>
      <c r="E27" s="24">
        <v>5</v>
      </c>
      <c r="F27" s="24">
        <f>SUM(D27:E27)</f>
        <v>33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</row>
    <row r="28" spans="1:103" s="13" customFormat="1" ht="25.5" thickBot="1" thickTop="1">
      <c r="A28" s="544"/>
      <c r="B28" s="21" t="s">
        <v>9</v>
      </c>
      <c r="C28" s="22" t="s">
        <v>17</v>
      </c>
      <c r="D28" s="23">
        <v>23</v>
      </c>
      <c r="E28" s="24">
        <v>0</v>
      </c>
      <c r="F28" s="24">
        <f>SUM(D28:E28)</f>
        <v>23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</row>
    <row r="29" spans="1:103" s="13" customFormat="1" ht="25.5" thickBot="1" thickTop="1">
      <c r="A29" s="544"/>
      <c r="B29" s="541" t="s">
        <v>166</v>
      </c>
      <c r="C29" s="541"/>
      <c r="D29" s="145">
        <f>SUM(D27:D28)</f>
        <v>51</v>
      </c>
      <c r="E29" s="144">
        <f>SUM(E27:E28)</f>
        <v>5</v>
      </c>
      <c r="F29" s="144">
        <f>SUM(F27:F28)</f>
        <v>56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</row>
    <row r="30" spans="1:103" s="15" customFormat="1" ht="25.5" thickBot="1" thickTop="1">
      <c r="A30" s="544"/>
      <c r="B30" s="21" t="s">
        <v>7</v>
      </c>
      <c r="C30" s="22" t="s">
        <v>18</v>
      </c>
      <c r="D30" s="23">
        <v>14</v>
      </c>
      <c r="E30" s="24">
        <v>19</v>
      </c>
      <c r="F30" s="24">
        <f>D30+E30</f>
        <v>33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</row>
    <row r="31" spans="1:103" s="13" customFormat="1" ht="25.5" thickBot="1" thickTop="1">
      <c r="A31" s="544"/>
      <c r="B31" s="21" t="s">
        <v>9</v>
      </c>
      <c r="C31" s="22" t="s">
        <v>18</v>
      </c>
      <c r="D31" s="23">
        <v>15</v>
      </c>
      <c r="E31" s="24">
        <v>10</v>
      </c>
      <c r="F31" s="24">
        <f>D31+E31</f>
        <v>25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</row>
    <row r="32" spans="1:103" s="13" customFormat="1" ht="25.5" thickBot="1" thickTop="1">
      <c r="A32" s="544"/>
      <c r="B32" s="541" t="s">
        <v>166</v>
      </c>
      <c r="C32" s="541"/>
      <c r="D32" s="145">
        <f>SUM(D30:D31)</f>
        <v>29</v>
      </c>
      <c r="E32" s="144">
        <f>SUM(E30:E31)</f>
        <v>29</v>
      </c>
      <c r="F32" s="144">
        <f>SUM(F30:F31)</f>
        <v>58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</row>
    <row r="33" spans="1:103" s="13" customFormat="1" ht="25.5" thickBot="1" thickTop="1">
      <c r="A33" s="545"/>
      <c r="B33" s="542" t="s">
        <v>167</v>
      </c>
      <c r="C33" s="542"/>
      <c r="D33" s="134">
        <f>D29+D32</f>
        <v>80</v>
      </c>
      <c r="E33" s="26">
        <f>E29+E32</f>
        <v>34</v>
      </c>
      <c r="F33" s="26">
        <f>F29+F32</f>
        <v>114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</row>
    <row r="34" spans="1:103" s="15" customFormat="1" ht="25.5" thickBot="1" thickTop="1">
      <c r="A34" s="544" t="s">
        <v>141</v>
      </c>
      <c r="B34" s="28" t="s">
        <v>45</v>
      </c>
      <c r="C34" s="29" t="s">
        <v>109</v>
      </c>
      <c r="D34" s="30">
        <v>1</v>
      </c>
      <c r="E34" s="31">
        <v>7</v>
      </c>
      <c r="F34" s="31">
        <f>SUM(D34:E34)</f>
        <v>8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</row>
    <row r="35" spans="1:103" s="13" customFormat="1" ht="24.75" customHeight="1" thickBot="1" thickTop="1">
      <c r="A35" s="545"/>
      <c r="B35" s="542" t="s">
        <v>167</v>
      </c>
      <c r="C35" s="542"/>
      <c r="D35" s="25">
        <f>SUM(D34)</f>
        <v>1</v>
      </c>
      <c r="E35" s="26">
        <f>SUM(E34)</f>
        <v>7</v>
      </c>
      <c r="F35" s="26">
        <f>SUM(F34)</f>
        <v>8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</row>
    <row r="36" spans="1:103" s="15" customFormat="1" ht="24.75" customHeight="1" thickBot="1" thickTop="1">
      <c r="A36" s="550" t="s">
        <v>19</v>
      </c>
      <c r="B36" s="21" t="s">
        <v>7</v>
      </c>
      <c r="C36" s="22" t="s">
        <v>19</v>
      </c>
      <c r="D36" s="23">
        <v>8</v>
      </c>
      <c r="E36" s="24">
        <v>20</v>
      </c>
      <c r="F36" s="24">
        <f>SUM(D36:E36)</f>
        <v>28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</row>
    <row r="37" spans="1:103" s="13" customFormat="1" ht="24.75" customHeight="1" thickBot="1" thickTop="1">
      <c r="A37" s="551"/>
      <c r="B37" s="21" t="s">
        <v>9</v>
      </c>
      <c r="C37" s="22" t="s">
        <v>19</v>
      </c>
      <c r="D37" s="23">
        <v>6</v>
      </c>
      <c r="E37" s="24">
        <v>20</v>
      </c>
      <c r="F37" s="24">
        <f>SUM(D37:E37)</f>
        <v>26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</row>
    <row r="38" spans="1:103" s="13" customFormat="1" ht="24.75" customHeight="1" thickBot="1" thickTop="1">
      <c r="A38" s="552"/>
      <c r="B38" s="542" t="s">
        <v>167</v>
      </c>
      <c r="C38" s="542"/>
      <c r="D38" s="25">
        <f>SUM(D36:D37)</f>
        <v>14</v>
      </c>
      <c r="E38" s="26">
        <f>SUM(E36:E37)</f>
        <v>40</v>
      </c>
      <c r="F38" s="26">
        <f>SUM(F36:F37)</f>
        <v>54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</row>
    <row r="39" spans="1:103" s="15" customFormat="1" ht="24.75" customHeight="1" thickBot="1" thickTop="1">
      <c r="A39" s="543" t="s">
        <v>142</v>
      </c>
      <c r="B39" s="32" t="s">
        <v>45</v>
      </c>
      <c r="C39" s="22" t="s">
        <v>20</v>
      </c>
      <c r="D39" s="23">
        <v>1</v>
      </c>
      <c r="E39" s="24">
        <v>22</v>
      </c>
      <c r="F39" s="24">
        <f>SUM(D39:E39)</f>
        <v>23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</row>
    <row r="40" spans="1:103" s="13" customFormat="1" ht="24.75" customHeight="1" thickBot="1" thickTop="1">
      <c r="A40" s="545"/>
      <c r="B40" s="542" t="s">
        <v>167</v>
      </c>
      <c r="C40" s="542"/>
      <c r="D40" s="25">
        <f>SUM(D39)</f>
        <v>1</v>
      </c>
      <c r="E40" s="26">
        <f>SUM(E39)</f>
        <v>22</v>
      </c>
      <c r="F40" s="26">
        <f>SUM(D40:E40)</f>
        <v>23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</row>
    <row r="41" spans="1:103" s="15" customFormat="1" ht="24.75" customHeight="1" thickBot="1" thickTop="1">
      <c r="A41" s="543" t="s">
        <v>140</v>
      </c>
      <c r="B41" s="32" t="s">
        <v>7</v>
      </c>
      <c r="C41" s="22" t="s">
        <v>21</v>
      </c>
      <c r="D41" s="23">
        <v>0</v>
      </c>
      <c r="E41" s="24">
        <v>44</v>
      </c>
      <c r="F41" s="24">
        <f>SUM(D41:E41)</f>
        <v>44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</row>
    <row r="42" spans="1:103" s="13" customFormat="1" ht="24.75" customHeight="1" thickBot="1" thickTop="1">
      <c r="A42" s="544"/>
      <c r="B42" s="32" t="s">
        <v>9</v>
      </c>
      <c r="C42" s="22" t="s">
        <v>21</v>
      </c>
      <c r="D42" s="23">
        <v>3</v>
      </c>
      <c r="E42" s="24">
        <v>34</v>
      </c>
      <c r="F42" s="24">
        <f>SUM(D42:E42)</f>
        <v>37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</row>
    <row r="43" spans="1:103" s="13" customFormat="1" ht="24.75" customHeight="1" thickBot="1" thickTop="1">
      <c r="A43" s="544"/>
      <c r="B43" s="541" t="s">
        <v>166</v>
      </c>
      <c r="C43" s="541"/>
      <c r="D43" s="145">
        <f>SUM(D41:D42)</f>
        <v>3</v>
      </c>
      <c r="E43" s="144">
        <f>SUM(E41:E42)</f>
        <v>78</v>
      </c>
      <c r="F43" s="144">
        <f>SUM(F41:F42)</f>
        <v>81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</row>
    <row r="44" spans="1:103" s="15" customFormat="1" ht="24.75" customHeight="1" thickBot="1" thickTop="1">
      <c r="A44" s="544"/>
      <c r="B44" s="32" t="s">
        <v>7</v>
      </c>
      <c r="C44" s="22" t="s">
        <v>22</v>
      </c>
      <c r="D44" s="23">
        <v>0</v>
      </c>
      <c r="E44" s="24">
        <v>33</v>
      </c>
      <c r="F44" s="24">
        <f>SUM(D44:E44)</f>
        <v>33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</row>
    <row r="45" spans="1:103" s="13" customFormat="1" ht="24.75" customHeight="1" thickBot="1" thickTop="1">
      <c r="A45" s="544"/>
      <c r="B45" s="541" t="s">
        <v>166</v>
      </c>
      <c r="C45" s="541"/>
      <c r="D45" s="145">
        <v>0</v>
      </c>
      <c r="E45" s="144">
        <f>SUM(E44:E44)</f>
        <v>33</v>
      </c>
      <c r="F45" s="144">
        <f>SUM(F44:F44)</f>
        <v>33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</row>
    <row r="46" spans="1:103" s="15" customFormat="1" ht="24.75" customHeight="1" thickBot="1" thickTop="1">
      <c r="A46" s="544"/>
      <c r="B46" s="32" t="s">
        <v>7</v>
      </c>
      <c r="C46" s="22" t="s">
        <v>23</v>
      </c>
      <c r="D46" s="23">
        <v>3</v>
      </c>
      <c r="E46" s="24">
        <v>33</v>
      </c>
      <c r="F46" s="24">
        <f>SUM(D46:E46)</f>
        <v>36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</row>
    <row r="47" spans="1:103" s="13" customFormat="1" ht="24.75" customHeight="1" thickBot="1" thickTop="1">
      <c r="A47" s="544"/>
      <c r="B47" s="32" t="s">
        <v>9</v>
      </c>
      <c r="C47" s="22" t="s">
        <v>23</v>
      </c>
      <c r="D47" s="23">
        <v>1</v>
      </c>
      <c r="E47" s="24">
        <v>24</v>
      </c>
      <c r="F47" s="24">
        <f>SUM(D47:E47)</f>
        <v>25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</row>
    <row r="48" spans="1:103" s="13" customFormat="1" ht="24.75" customHeight="1" thickBot="1" thickTop="1">
      <c r="A48" s="544"/>
      <c r="B48" s="541" t="s">
        <v>166</v>
      </c>
      <c r="C48" s="541"/>
      <c r="D48" s="145">
        <f>SUM(D44:D47)</f>
        <v>4</v>
      </c>
      <c r="E48" s="144">
        <f>SUM(E46:E47)</f>
        <v>57</v>
      </c>
      <c r="F48" s="144">
        <f>SUM(F46:F47)</f>
        <v>61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</row>
    <row r="49" spans="1:103" s="15" customFormat="1" ht="24.75" customHeight="1" thickBot="1" thickTop="1">
      <c r="A49" s="544"/>
      <c r="B49" s="33" t="s">
        <v>45</v>
      </c>
      <c r="C49" s="29" t="s">
        <v>73</v>
      </c>
      <c r="D49" s="30">
        <v>2</v>
      </c>
      <c r="E49" s="31">
        <v>14</v>
      </c>
      <c r="F49" s="31">
        <f>SUM(D49:E49)</f>
        <v>16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</row>
    <row r="50" spans="1:103" s="13" customFormat="1" ht="24.75" customHeight="1" thickBot="1" thickTop="1">
      <c r="A50" s="544"/>
      <c r="B50" s="541" t="s">
        <v>166</v>
      </c>
      <c r="C50" s="541"/>
      <c r="D50" s="145">
        <f>SUM(D49)</f>
        <v>2</v>
      </c>
      <c r="E50" s="144">
        <f>SUM(E49)</f>
        <v>14</v>
      </c>
      <c r="F50" s="144">
        <f>SUM(D50:E50)</f>
        <v>16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</row>
    <row r="51" spans="1:6" s="4" customFormat="1" ht="24.75" customHeight="1" thickBot="1" thickTop="1">
      <c r="A51" s="544"/>
      <c r="B51" s="32" t="s">
        <v>7</v>
      </c>
      <c r="C51" s="22" t="s">
        <v>24</v>
      </c>
      <c r="D51" s="23">
        <v>14</v>
      </c>
      <c r="E51" s="24">
        <v>30</v>
      </c>
      <c r="F51" s="24">
        <f>SUM(D51:E51)</f>
        <v>44</v>
      </c>
    </row>
    <row r="52" spans="1:6" ht="24.75" customHeight="1" thickBot="1" thickTop="1">
      <c r="A52" s="544"/>
      <c r="B52" s="32" t="s">
        <v>9</v>
      </c>
      <c r="C52" s="22" t="s">
        <v>24</v>
      </c>
      <c r="D52" s="23">
        <v>10</v>
      </c>
      <c r="E52" s="24">
        <v>29</v>
      </c>
      <c r="F52" s="24">
        <f>SUM(D52:E52)</f>
        <v>39</v>
      </c>
    </row>
    <row r="53" spans="1:6" ht="24.75" customHeight="1" thickBot="1" thickTop="1">
      <c r="A53" s="544"/>
      <c r="B53" s="32" t="s">
        <v>10</v>
      </c>
      <c r="C53" s="22" t="s">
        <v>24</v>
      </c>
      <c r="D53" s="23">
        <v>8</v>
      </c>
      <c r="E53" s="24">
        <v>32</v>
      </c>
      <c r="F53" s="24">
        <f>SUM(D53,E53)</f>
        <v>40</v>
      </c>
    </row>
    <row r="54" spans="1:6" ht="24.75" customHeight="1" thickBot="1" thickTop="1">
      <c r="A54" s="544"/>
      <c r="B54" s="32" t="s">
        <v>11</v>
      </c>
      <c r="C54" s="22" t="s">
        <v>24</v>
      </c>
      <c r="D54" s="23">
        <v>1</v>
      </c>
      <c r="E54" s="24">
        <v>29</v>
      </c>
      <c r="F54" s="24">
        <f>SUM(E54,D54)</f>
        <v>30</v>
      </c>
    </row>
    <row r="55" spans="1:6" ht="24.75" customHeight="1" thickBot="1" thickTop="1">
      <c r="A55" s="544"/>
      <c r="B55" s="541" t="s">
        <v>166</v>
      </c>
      <c r="C55" s="541"/>
      <c r="D55" s="145">
        <f>SUM(D51:D54)</f>
        <v>33</v>
      </c>
      <c r="E55" s="144">
        <f>SUM(E51:E54)</f>
        <v>120</v>
      </c>
      <c r="F55" s="144">
        <f>SUM(F51:F54)</f>
        <v>153</v>
      </c>
    </row>
    <row r="56" spans="1:6" ht="24.75" customHeight="1" thickBot="1" thickTop="1">
      <c r="A56" s="545"/>
      <c r="B56" s="542" t="s">
        <v>167</v>
      </c>
      <c r="C56" s="542"/>
      <c r="D56" s="134">
        <f>D43+D45+D48+D50+D55</f>
        <v>42</v>
      </c>
      <c r="E56" s="26">
        <f>E43+E45+E48+E50+E55</f>
        <v>302</v>
      </c>
      <c r="F56" s="26">
        <f>F43+F45+F48+F50+F55</f>
        <v>344</v>
      </c>
    </row>
    <row r="57" spans="1:6" s="4" customFormat="1" ht="24.75" customHeight="1" thickBot="1" thickTop="1">
      <c r="A57" s="550" t="s">
        <v>143</v>
      </c>
      <c r="B57" s="32" t="s">
        <v>45</v>
      </c>
      <c r="C57" s="22" t="s">
        <v>31</v>
      </c>
      <c r="D57" s="23">
        <v>16</v>
      </c>
      <c r="E57" s="24">
        <v>8</v>
      </c>
      <c r="F57" s="24">
        <f aca="true" t="shared" si="0" ref="F57:F64">SUM(D57:E57)</f>
        <v>24</v>
      </c>
    </row>
    <row r="58" spans="1:6" ht="24.75" customHeight="1" thickBot="1" thickTop="1">
      <c r="A58" s="551"/>
      <c r="B58" s="541" t="s">
        <v>166</v>
      </c>
      <c r="C58" s="541"/>
      <c r="D58" s="145">
        <f>SUM(D57)</f>
        <v>16</v>
      </c>
      <c r="E58" s="144">
        <f>SUM(E57)</f>
        <v>8</v>
      </c>
      <c r="F58" s="144">
        <f t="shared" si="0"/>
        <v>24</v>
      </c>
    </row>
    <row r="59" spans="1:6" s="4" customFormat="1" ht="24.75" customHeight="1" thickBot="1" thickTop="1">
      <c r="A59" s="551"/>
      <c r="B59" s="32" t="s">
        <v>45</v>
      </c>
      <c r="C59" s="22" t="s">
        <v>79</v>
      </c>
      <c r="D59" s="23">
        <v>5</v>
      </c>
      <c r="E59" s="24">
        <v>17</v>
      </c>
      <c r="F59" s="24">
        <f t="shared" si="0"/>
        <v>22</v>
      </c>
    </row>
    <row r="60" spans="1:6" ht="24.75" customHeight="1" thickBot="1" thickTop="1">
      <c r="A60" s="551"/>
      <c r="B60" s="541" t="s">
        <v>166</v>
      </c>
      <c r="C60" s="541"/>
      <c r="D60" s="145">
        <f>SUM(D59)</f>
        <v>5</v>
      </c>
      <c r="E60" s="144">
        <f>SUM(E59)</f>
        <v>17</v>
      </c>
      <c r="F60" s="144">
        <f t="shared" si="0"/>
        <v>22</v>
      </c>
    </row>
    <row r="61" spans="1:6" s="4" customFormat="1" ht="24.75" customHeight="1" thickBot="1" thickTop="1">
      <c r="A61" s="551"/>
      <c r="B61" s="32" t="s">
        <v>45</v>
      </c>
      <c r="C61" s="22" t="s">
        <v>33</v>
      </c>
      <c r="D61" s="23">
        <v>12</v>
      </c>
      <c r="E61" s="24">
        <v>2</v>
      </c>
      <c r="F61" s="24">
        <f t="shared" si="0"/>
        <v>14</v>
      </c>
    </row>
    <row r="62" spans="1:6" ht="24.75" customHeight="1" thickBot="1" thickTop="1">
      <c r="A62" s="551"/>
      <c r="B62" s="541" t="s">
        <v>166</v>
      </c>
      <c r="C62" s="541"/>
      <c r="D62" s="145">
        <f>SUM(D61)</f>
        <v>12</v>
      </c>
      <c r="E62" s="144">
        <f>SUM(E61)</f>
        <v>2</v>
      </c>
      <c r="F62" s="144">
        <f t="shared" si="0"/>
        <v>14</v>
      </c>
    </row>
    <row r="63" spans="1:6" s="4" customFormat="1" ht="24.75" customHeight="1" thickBot="1" thickTop="1">
      <c r="A63" s="551"/>
      <c r="B63" s="32" t="s">
        <v>7</v>
      </c>
      <c r="C63" s="22" t="s">
        <v>25</v>
      </c>
      <c r="D63" s="23">
        <v>8</v>
      </c>
      <c r="E63" s="24">
        <v>28</v>
      </c>
      <c r="F63" s="24">
        <f t="shared" si="0"/>
        <v>36</v>
      </c>
    </row>
    <row r="64" spans="1:6" ht="24.75" customHeight="1" thickBot="1" thickTop="1">
      <c r="A64" s="551"/>
      <c r="B64" s="32" t="s">
        <v>9</v>
      </c>
      <c r="C64" s="22" t="s">
        <v>25</v>
      </c>
      <c r="D64" s="23">
        <v>24</v>
      </c>
      <c r="E64" s="24">
        <v>9</v>
      </c>
      <c r="F64" s="24">
        <f t="shared" si="0"/>
        <v>33</v>
      </c>
    </row>
    <row r="65" spans="1:6" ht="24.75" customHeight="1" thickBot="1" thickTop="1">
      <c r="A65" s="551"/>
      <c r="B65" s="541" t="s">
        <v>166</v>
      </c>
      <c r="C65" s="541"/>
      <c r="D65" s="145">
        <f>D63+D64</f>
        <v>32</v>
      </c>
      <c r="E65" s="144">
        <f>SUM(E63:E64)</f>
        <v>37</v>
      </c>
      <c r="F65" s="144">
        <f>SUM(F63:F64)</f>
        <v>69</v>
      </c>
    </row>
    <row r="66" spans="1:6" ht="24.75" customHeight="1" thickBot="1" thickTop="1">
      <c r="A66" s="551"/>
      <c r="B66" s="542" t="s">
        <v>167</v>
      </c>
      <c r="C66" s="542"/>
      <c r="D66" s="134">
        <f>D58+D60+D62+D65</f>
        <v>65</v>
      </c>
      <c r="E66" s="26">
        <f>E58+E60+E62+E65</f>
        <v>64</v>
      </c>
      <c r="F66" s="26">
        <f>F58+F60+F62+F65</f>
        <v>129</v>
      </c>
    </row>
    <row r="67" spans="1:6" ht="24.75" customHeight="1" thickBot="1" thickTop="1">
      <c r="A67" s="543" t="s">
        <v>144</v>
      </c>
      <c r="B67" s="32" t="s">
        <v>45</v>
      </c>
      <c r="C67" s="22" t="s">
        <v>105</v>
      </c>
      <c r="D67" s="23">
        <v>6</v>
      </c>
      <c r="E67" s="24">
        <v>9</v>
      </c>
      <c r="F67" s="24">
        <f>SUM(D67:E67)</f>
        <v>15</v>
      </c>
    </row>
    <row r="68" spans="1:6" ht="24.75" customHeight="1" thickBot="1" thickTop="1">
      <c r="A68" s="544"/>
      <c r="B68" s="542" t="s">
        <v>167</v>
      </c>
      <c r="C68" s="542"/>
      <c r="D68" s="25">
        <f>SUM(D67)</f>
        <v>6</v>
      </c>
      <c r="E68" s="26">
        <f>SUM(E67)</f>
        <v>9</v>
      </c>
      <c r="F68" s="26">
        <f>SUM(D68:E68)</f>
        <v>15</v>
      </c>
    </row>
    <row r="69" spans="1:6" s="4" customFormat="1" ht="24.75" customHeight="1" thickBot="1" thickTop="1">
      <c r="A69" s="546" t="s">
        <v>70</v>
      </c>
      <c r="B69" s="547"/>
      <c r="C69" s="34" t="s">
        <v>56</v>
      </c>
      <c r="D69" s="35">
        <f>D9-D8+D16-D12+D18+D26+D33+D35+D38+D40+D56-D49+D66+D68</f>
        <v>605</v>
      </c>
      <c r="E69" s="35">
        <f>E9-E8+E16-E12+E18+E26+E33+E35+E38+E40+E56-E49+E66+E68</f>
        <v>489</v>
      </c>
      <c r="F69" s="36">
        <f>SUM(D69:E69)</f>
        <v>1094</v>
      </c>
    </row>
    <row r="70" spans="1:6" ht="24.75" customHeight="1" thickBot="1" thickTop="1">
      <c r="A70" s="548"/>
      <c r="B70" s="549"/>
      <c r="C70" s="34" t="s">
        <v>57</v>
      </c>
      <c r="D70" s="35">
        <f>SUM(D49,D8,D12)</f>
        <v>39</v>
      </c>
      <c r="E70" s="35">
        <f>SUM(E49,E8,E12)</f>
        <v>14</v>
      </c>
      <c r="F70" s="36">
        <f>SUM(D70:E70)</f>
        <v>53</v>
      </c>
    </row>
    <row r="71" spans="1:6" ht="24.75" customHeight="1" thickBot="1" thickTop="1">
      <c r="A71" s="538" t="s">
        <v>183</v>
      </c>
      <c r="B71" s="539"/>
      <c r="C71" s="20" t="s">
        <v>4</v>
      </c>
      <c r="D71" s="20">
        <f>SUM(D70,D69)</f>
        <v>644</v>
      </c>
      <c r="E71" s="20">
        <f>SUM(E70,E69)</f>
        <v>503</v>
      </c>
      <c r="F71" s="37">
        <f>SUM(F69:F70)</f>
        <v>1147</v>
      </c>
    </row>
    <row r="72" ht="20.25" customHeight="1" thickTop="1">
      <c r="B72" s="139"/>
    </row>
  </sheetData>
  <sheetProtection/>
  <mergeCells count="40">
    <mergeCell ref="A57:A66"/>
    <mergeCell ref="B25:C25"/>
    <mergeCell ref="B33:C33"/>
    <mergeCell ref="A27:A33"/>
    <mergeCell ref="B56:C56"/>
    <mergeCell ref="B62:C62"/>
    <mergeCell ref="B66:C66"/>
    <mergeCell ref="B26:C26"/>
    <mergeCell ref="B13:C13"/>
    <mergeCell ref="B21:C21"/>
    <mergeCell ref="A10:A16"/>
    <mergeCell ref="A69:B70"/>
    <mergeCell ref="B58:C58"/>
    <mergeCell ref="B60:C60"/>
    <mergeCell ref="B65:C65"/>
    <mergeCell ref="B68:C68"/>
    <mergeCell ref="B35:C35"/>
    <mergeCell ref="A36:A38"/>
    <mergeCell ref="A39:A40"/>
    <mergeCell ref="B38:C38"/>
    <mergeCell ref="A67:A68"/>
    <mergeCell ref="A19:A26"/>
    <mergeCell ref="A34:A35"/>
    <mergeCell ref="A41:A56"/>
    <mergeCell ref="A71:B71"/>
    <mergeCell ref="C3:F3"/>
    <mergeCell ref="B45:C45"/>
    <mergeCell ref="B43:C43"/>
    <mergeCell ref="B48:C48"/>
    <mergeCell ref="B40:C40"/>
    <mergeCell ref="B50:C50"/>
    <mergeCell ref="B55:C55"/>
    <mergeCell ref="A5:A9"/>
    <mergeCell ref="A17:A18"/>
    <mergeCell ref="B9:C9"/>
    <mergeCell ref="B16:C16"/>
    <mergeCell ref="B15:C15"/>
    <mergeCell ref="B18:C18"/>
    <mergeCell ref="B32:C32"/>
    <mergeCell ref="B29:C2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  <rowBreaks count="2" manualBreakCount="2">
    <brk id="33" max="255" man="1"/>
    <brk id="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76"/>
  <sheetViews>
    <sheetView view="pageBreakPreview" zoomScaleSheetLayoutView="100" zoomScalePageLayoutView="0" workbookViewId="0" topLeftCell="A63">
      <selection activeCell="B65" sqref="B65:C65"/>
    </sheetView>
  </sheetViews>
  <sheetFormatPr defaultColWidth="9.140625" defaultRowHeight="23.25"/>
  <cols>
    <col min="1" max="1" width="23.421875" style="0" customWidth="1"/>
    <col min="2" max="2" width="9.7109375" style="0" customWidth="1"/>
    <col min="3" max="3" width="36.57421875" style="0" customWidth="1"/>
    <col min="4" max="5" width="9.7109375" style="0" customWidth="1"/>
    <col min="6" max="6" width="13.8515625" style="0" customWidth="1"/>
    <col min="7" max="16384" width="9.140625" style="186" customWidth="1"/>
  </cols>
  <sheetData>
    <row r="1" spans="1:6" s="13" customFormat="1" ht="24" customHeight="1">
      <c r="A1" s="558" t="s">
        <v>184</v>
      </c>
      <c r="B1" s="559"/>
      <c r="C1" s="559"/>
      <c r="D1" s="559"/>
      <c r="E1" s="559"/>
      <c r="F1" s="559"/>
    </row>
    <row r="2" spans="1:6" s="13" customFormat="1" ht="24" customHeight="1">
      <c r="A2" s="558" t="s">
        <v>188</v>
      </c>
      <c r="B2" s="558"/>
      <c r="C2" s="558"/>
      <c r="D2" s="558"/>
      <c r="E2" s="558"/>
      <c r="F2" s="558"/>
    </row>
    <row r="3" spans="1:6" s="13" customFormat="1" ht="24" customHeight="1" thickBot="1">
      <c r="A3" s="17" t="s">
        <v>89</v>
      </c>
      <c r="B3" s="17"/>
      <c r="C3" s="17"/>
      <c r="D3" s="17" t="s">
        <v>88</v>
      </c>
      <c r="E3" s="17"/>
      <c r="F3" s="17"/>
    </row>
    <row r="4" spans="1:6" s="155" customFormat="1" ht="24" customHeight="1" thickBot="1" thickTop="1">
      <c r="A4" s="215" t="s">
        <v>133</v>
      </c>
      <c r="B4" s="216" t="s">
        <v>0</v>
      </c>
      <c r="C4" s="215" t="s">
        <v>1</v>
      </c>
      <c r="D4" s="215" t="s">
        <v>2</v>
      </c>
      <c r="E4" s="215" t="s">
        <v>3</v>
      </c>
      <c r="F4" s="215" t="s">
        <v>4</v>
      </c>
    </row>
    <row r="5" spans="1:6" s="13" customFormat="1" ht="24" customHeight="1" thickBot="1" thickTop="1">
      <c r="A5" s="556" t="s">
        <v>134</v>
      </c>
      <c r="B5" s="217" t="s">
        <v>26</v>
      </c>
      <c r="C5" s="218" t="s">
        <v>8</v>
      </c>
      <c r="D5" s="219">
        <v>34</v>
      </c>
      <c r="E5" s="219">
        <v>0</v>
      </c>
      <c r="F5" s="219">
        <f>D5+E5</f>
        <v>34</v>
      </c>
    </row>
    <row r="6" spans="1:6" s="13" customFormat="1" ht="24" customHeight="1" thickBot="1" thickTop="1">
      <c r="A6" s="556"/>
      <c r="B6" s="217" t="s">
        <v>27</v>
      </c>
      <c r="C6" s="218" t="s">
        <v>8</v>
      </c>
      <c r="D6" s="219">
        <v>29</v>
      </c>
      <c r="E6" s="219">
        <v>0</v>
      </c>
      <c r="F6" s="219">
        <f>D6+E6</f>
        <v>29</v>
      </c>
    </row>
    <row r="7" spans="1:6" s="13" customFormat="1" ht="24" customHeight="1" thickBot="1" thickTop="1">
      <c r="A7" s="556"/>
      <c r="B7" s="217" t="s">
        <v>28</v>
      </c>
      <c r="C7" s="218" t="s">
        <v>8</v>
      </c>
      <c r="D7" s="219">
        <v>26</v>
      </c>
      <c r="E7" s="219">
        <v>0</v>
      </c>
      <c r="F7" s="219">
        <f>SUM(D7:E7)</f>
        <v>26</v>
      </c>
    </row>
    <row r="8" spans="1:6" s="13" customFormat="1" ht="24" customHeight="1" thickBot="1" thickTop="1">
      <c r="A8" s="556"/>
      <c r="B8" s="217" t="s">
        <v>29</v>
      </c>
      <c r="C8" s="218" t="s">
        <v>107</v>
      </c>
      <c r="D8" s="219">
        <v>23</v>
      </c>
      <c r="E8" s="219">
        <v>0</v>
      </c>
      <c r="F8" s="219">
        <f>D8+E8</f>
        <v>23</v>
      </c>
    </row>
    <row r="9" spans="1:6" s="13" customFormat="1" ht="24" customHeight="1" thickBot="1" thickTop="1">
      <c r="A9" s="556"/>
      <c r="B9" s="217" t="s">
        <v>106</v>
      </c>
      <c r="C9" s="220" t="s">
        <v>72</v>
      </c>
      <c r="D9" s="219">
        <v>13</v>
      </c>
      <c r="E9" s="219">
        <v>0</v>
      </c>
      <c r="F9" s="219">
        <f>D9+E9</f>
        <v>13</v>
      </c>
    </row>
    <row r="10" spans="1:6" s="15" customFormat="1" ht="24" customHeight="1" thickBot="1" thickTop="1">
      <c r="A10" s="556"/>
      <c r="B10" s="557" t="s">
        <v>167</v>
      </c>
      <c r="C10" s="557"/>
      <c r="D10" s="221">
        <f>SUM(D5:D9)</f>
        <v>125</v>
      </c>
      <c r="E10" s="221">
        <f>SUM(E5:E9)</f>
        <v>0</v>
      </c>
      <c r="F10" s="221">
        <f>SUM(F5:F9)</f>
        <v>125</v>
      </c>
    </row>
    <row r="11" spans="1:6" s="13" customFormat="1" ht="24" customHeight="1" thickBot="1" thickTop="1">
      <c r="A11" s="556" t="s">
        <v>168</v>
      </c>
      <c r="B11" s="217" t="s">
        <v>26</v>
      </c>
      <c r="C11" s="218" t="s">
        <v>12</v>
      </c>
      <c r="D11" s="219">
        <v>31</v>
      </c>
      <c r="E11" s="219">
        <v>0</v>
      </c>
      <c r="F11" s="219">
        <f>SUM(D11:E11)</f>
        <v>31</v>
      </c>
    </row>
    <row r="12" spans="1:6" s="13" customFormat="1" ht="24" customHeight="1" thickBot="1" thickTop="1">
      <c r="A12" s="556"/>
      <c r="B12" s="217" t="s">
        <v>27</v>
      </c>
      <c r="C12" s="218" t="s">
        <v>12</v>
      </c>
      <c r="D12" s="219">
        <v>29</v>
      </c>
      <c r="E12" s="219">
        <v>0</v>
      </c>
      <c r="F12" s="219">
        <f>SUM(D12:E12)</f>
        <v>29</v>
      </c>
    </row>
    <row r="13" spans="1:6" s="13" customFormat="1" ht="24" customHeight="1" thickBot="1" thickTop="1">
      <c r="A13" s="556"/>
      <c r="B13" s="217" t="s">
        <v>28</v>
      </c>
      <c r="C13" s="218" t="s">
        <v>108</v>
      </c>
      <c r="D13" s="219">
        <v>7</v>
      </c>
      <c r="E13" s="219">
        <v>0</v>
      </c>
      <c r="F13" s="219">
        <f>SUM(D13:E13)</f>
        <v>7</v>
      </c>
    </row>
    <row r="14" spans="1:6" s="15" customFormat="1" ht="24" customHeight="1" thickBot="1" thickTop="1">
      <c r="A14" s="556"/>
      <c r="B14" s="555" t="s">
        <v>166</v>
      </c>
      <c r="C14" s="555"/>
      <c r="D14" s="222">
        <f>SUM(D11:D13)</f>
        <v>67</v>
      </c>
      <c r="E14" s="222">
        <f>SUM(E11:E13)</f>
        <v>0</v>
      </c>
      <c r="F14" s="222">
        <f>SUM(F11:F13)</f>
        <v>67</v>
      </c>
    </row>
    <row r="15" spans="1:6" s="13" customFormat="1" ht="24" customHeight="1" thickBot="1" thickTop="1">
      <c r="A15" s="556"/>
      <c r="B15" s="217" t="s">
        <v>26</v>
      </c>
      <c r="C15" s="218" t="s">
        <v>13</v>
      </c>
      <c r="D15" s="219">
        <v>14</v>
      </c>
      <c r="E15" s="219">
        <v>2</v>
      </c>
      <c r="F15" s="219">
        <f>SUM(D15:E15)</f>
        <v>16</v>
      </c>
    </row>
    <row r="16" spans="1:6" s="13" customFormat="1" ht="24" customHeight="1" thickBot="1" thickTop="1">
      <c r="A16" s="556"/>
      <c r="B16" s="555" t="s">
        <v>166</v>
      </c>
      <c r="C16" s="555"/>
      <c r="D16" s="222">
        <f>SUM(D15)</f>
        <v>14</v>
      </c>
      <c r="E16" s="222">
        <f>SUM(E15)</f>
        <v>2</v>
      </c>
      <c r="F16" s="222">
        <f>SUM(D16:E16)</f>
        <v>16</v>
      </c>
    </row>
    <row r="17" spans="1:6" s="15" customFormat="1" ht="24" customHeight="1" thickBot="1" thickTop="1">
      <c r="A17" s="556"/>
      <c r="B17" s="557" t="s">
        <v>167</v>
      </c>
      <c r="C17" s="557"/>
      <c r="D17" s="221">
        <f>D14+D16</f>
        <v>81</v>
      </c>
      <c r="E17" s="221">
        <f>E14+E16</f>
        <v>2</v>
      </c>
      <c r="F17" s="221">
        <f>F14+F16</f>
        <v>83</v>
      </c>
    </row>
    <row r="18" spans="1:6" s="13" customFormat="1" ht="24" customHeight="1" thickBot="1" thickTop="1">
      <c r="A18" s="556" t="s">
        <v>137</v>
      </c>
      <c r="B18" s="217" t="s">
        <v>26</v>
      </c>
      <c r="C18" s="218" t="s">
        <v>14</v>
      </c>
      <c r="D18" s="219">
        <v>18</v>
      </c>
      <c r="E18" s="219">
        <v>0</v>
      </c>
      <c r="F18" s="219">
        <f>SUM(D18:E18)</f>
        <v>18</v>
      </c>
    </row>
    <row r="19" spans="1:6" s="13" customFormat="1" ht="24" customHeight="1" thickBot="1" thickTop="1">
      <c r="A19" s="556"/>
      <c r="B19" s="217" t="s">
        <v>27</v>
      </c>
      <c r="C19" s="218" t="s">
        <v>14</v>
      </c>
      <c r="D19" s="219">
        <v>7</v>
      </c>
      <c r="E19" s="219">
        <v>0</v>
      </c>
      <c r="F19" s="219">
        <f>SUM(D19:E19)</f>
        <v>7</v>
      </c>
    </row>
    <row r="20" spans="1:6" s="15" customFormat="1" ht="24" customHeight="1" thickBot="1" thickTop="1">
      <c r="A20" s="556"/>
      <c r="B20" s="557" t="s">
        <v>167</v>
      </c>
      <c r="C20" s="557"/>
      <c r="D20" s="223">
        <f>SUM(D18:D19)</f>
        <v>25</v>
      </c>
      <c r="E20" s="223">
        <f>SUM(E18:E19)</f>
        <v>0</v>
      </c>
      <c r="F20" s="223">
        <f>SUM(F18:F19)</f>
        <v>25</v>
      </c>
    </row>
    <row r="21" spans="1:6" s="13" customFormat="1" ht="24" customHeight="1" thickBot="1" thickTop="1">
      <c r="A21" s="556" t="s">
        <v>138</v>
      </c>
      <c r="B21" s="217" t="s">
        <v>26</v>
      </c>
      <c r="C21" s="218" t="s">
        <v>15</v>
      </c>
      <c r="D21" s="219">
        <v>35</v>
      </c>
      <c r="E21" s="219">
        <v>2</v>
      </c>
      <c r="F21" s="219">
        <f>SUM(D21:E21)</f>
        <v>37</v>
      </c>
    </row>
    <row r="22" spans="1:6" s="13" customFormat="1" ht="24" customHeight="1" thickBot="1" thickTop="1">
      <c r="A22" s="556"/>
      <c r="B22" s="217" t="s">
        <v>27</v>
      </c>
      <c r="C22" s="218" t="s">
        <v>15</v>
      </c>
      <c r="D22" s="219">
        <v>26</v>
      </c>
      <c r="E22" s="219">
        <v>0</v>
      </c>
      <c r="F22" s="219">
        <f>SUM(D22:E22)</f>
        <v>26</v>
      </c>
    </row>
    <row r="23" spans="1:6" s="13" customFormat="1" ht="24" customHeight="1" thickBot="1" thickTop="1">
      <c r="A23" s="556"/>
      <c r="B23" s="217" t="s">
        <v>28</v>
      </c>
      <c r="C23" s="218" t="s">
        <v>15</v>
      </c>
      <c r="D23" s="219">
        <v>18</v>
      </c>
      <c r="E23" s="219">
        <v>0</v>
      </c>
      <c r="F23" s="219">
        <f>SUM(D23:E23)</f>
        <v>18</v>
      </c>
    </row>
    <row r="24" spans="1:6" s="15" customFormat="1" ht="24" customHeight="1" thickBot="1" thickTop="1">
      <c r="A24" s="556"/>
      <c r="B24" s="555" t="s">
        <v>166</v>
      </c>
      <c r="C24" s="555"/>
      <c r="D24" s="222">
        <f>D21+D22+D23</f>
        <v>79</v>
      </c>
      <c r="E24" s="222">
        <f>E21+E22+E23</f>
        <v>2</v>
      </c>
      <c r="F24" s="222">
        <f>F21+F22+F23</f>
        <v>81</v>
      </c>
    </row>
    <row r="25" spans="1:6" s="13" customFormat="1" ht="24" customHeight="1" thickBot="1" thickTop="1">
      <c r="A25" s="556"/>
      <c r="B25" s="217" t="s">
        <v>26</v>
      </c>
      <c r="C25" s="218" t="s">
        <v>16</v>
      </c>
      <c r="D25" s="219">
        <v>37</v>
      </c>
      <c r="E25" s="219">
        <v>3</v>
      </c>
      <c r="F25" s="219">
        <f>D25+E25</f>
        <v>40</v>
      </c>
    </row>
    <row r="26" spans="1:6" s="13" customFormat="1" ht="24" customHeight="1" thickBot="1" thickTop="1">
      <c r="A26" s="556"/>
      <c r="B26" s="217" t="s">
        <v>27</v>
      </c>
      <c r="C26" s="218" t="s">
        <v>16</v>
      </c>
      <c r="D26" s="219">
        <v>25</v>
      </c>
      <c r="E26" s="219">
        <v>3</v>
      </c>
      <c r="F26" s="219">
        <f>D26+E26</f>
        <v>28</v>
      </c>
    </row>
    <row r="27" spans="1:6" s="13" customFormat="1" ht="24" customHeight="1" thickBot="1" thickTop="1">
      <c r="A27" s="556"/>
      <c r="B27" s="217" t="s">
        <v>28</v>
      </c>
      <c r="C27" s="218" t="s">
        <v>16</v>
      </c>
      <c r="D27" s="219">
        <v>20</v>
      </c>
      <c r="E27" s="219">
        <v>0</v>
      </c>
      <c r="F27" s="219">
        <f>D27+E27</f>
        <v>20</v>
      </c>
    </row>
    <row r="28" spans="1:6" s="15" customFormat="1" ht="24" customHeight="1" thickBot="1" thickTop="1">
      <c r="A28" s="556"/>
      <c r="B28" s="555" t="s">
        <v>166</v>
      </c>
      <c r="C28" s="555"/>
      <c r="D28" s="222">
        <f>D25+D26+D27</f>
        <v>82</v>
      </c>
      <c r="E28" s="222">
        <f>E25+E26+E27</f>
        <v>6</v>
      </c>
      <c r="F28" s="222">
        <f>F25+F26+F27</f>
        <v>88</v>
      </c>
    </row>
    <row r="29" spans="1:6" s="15" customFormat="1" ht="24" customHeight="1" thickBot="1" thickTop="1">
      <c r="A29" s="556"/>
      <c r="B29" s="557" t="s">
        <v>167</v>
      </c>
      <c r="C29" s="557"/>
      <c r="D29" s="223">
        <f>D24+D28</f>
        <v>161</v>
      </c>
      <c r="E29" s="223">
        <f>E24+E28</f>
        <v>8</v>
      </c>
      <c r="F29" s="223">
        <f>F24+F28</f>
        <v>169</v>
      </c>
    </row>
    <row r="30" spans="1:6" s="13" customFormat="1" ht="24" customHeight="1" thickBot="1" thickTop="1">
      <c r="A30" s="556" t="s">
        <v>139</v>
      </c>
      <c r="B30" s="217" t="s">
        <v>26</v>
      </c>
      <c r="C30" s="218" t="s">
        <v>17</v>
      </c>
      <c r="D30" s="219">
        <v>24</v>
      </c>
      <c r="E30" s="219">
        <v>3</v>
      </c>
      <c r="F30" s="219">
        <f>SUM(D30:E30)</f>
        <v>27</v>
      </c>
    </row>
    <row r="31" spans="1:6" s="13" customFormat="1" ht="24" customHeight="1" thickBot="1" thickTop="1">
      <c r="A31" s="556"/>
      <c r="B31" s="217" t="s">
        <v>27</v>
      </c>
      <c r="C31" s="218" t="s">
        <v>17</v>
      </c>
      <c r="D31" s="219">
        <v>14</v>
      </c>
      <c r="E31" s="219">
        <v>1</v>
      </c>
      <c r="F31" s="219">
        <f>SUM(D31:E31)</f>
        <v>15</v>
      </c>
    </row>
    <row r="32" spans="1:6" s="15" customFormat="1" ht="24" customHeight="1" thickBot="1" thickTop="1">
      <c r="A32" s="556"/>
      <c r="B32" s="555" t="s">
        <v>166</v>
      </c>
      <c r="C32" s="555"/>
      <c r="D32" s="222">
        <f>D30+D31</f>
        <v>38</v>
      </c>
      <c r="E32" s="222">
        <f>E30+E31</f>
        <v>4</v>
      </c>
      <c r="F32" s="222">
        <f>F30+F31</f>
        <v>42</v>
      </c>
    </row>
    <row r="33" spans="1:6" s="13" customFormat="1" ht="24" customHeight="1" thickBot="1" thickTop="1">
      <c r="A33" s="556"/>
      <c r="B33" s="217" t="s">
        <v>26</v>
      </c>
      <c r="C33" s="218" t="s">
        <v>18</v>
      </c>
      <c r="D33" s="219">
        <v>15</v>
      </c>
      <c r="E33" s="219">
        <v>8</v>
      </c>
      <c r="F33" s="219">
        <f>SUM(D33:E33)</f>
        <v>23</v>
      </c>
    </row>
    <row r="34" spans="1:6" s="13" customFormat="1" ht="24" customHeight="1" thickBot="1" thickTop="1">
      <c r="A34" s="556"/>
      <c r="B34" s="217" t="s">
        <v>27</v>
      </c>
      <c r="C34" s="218" t="s">
        <v>18</v>
      </c>
      <c r="D34" s="219">
        <v>13</v>
      </c>
      <c r="E34" s="219">
        <v>6</v>
      </c>
      <c r="F34" s="219">
        <f>SUM(D34:E34)</f>
        <v>19</v>
      </c>
    </row>
    <row r="35" spans="1:6" s="13" customFormat="1" ht="24" customHeight="1" thickBot="1" thickTop="1">
      <c r="A35" s="556"/>
      <c r="B35" s="555" t="s">
        <v>166</v>
      </c>
      <c r="C35" s="555"/>
      <c r="D35" s="222">
        <f>D33+D34</f>
        <v>28</v>
      </c>
      <c r="E35" s="222">
        <f>E33+E34</f>
        <v>14</v>
      </c>
      <c r="F35" s="222">
        <f>F33+F34</f>
        <v>42</v>
      </c>
    </row>
    <row r="36" spans="1:6" s="15" customFormat="1" ht="24" customHeight="1" thickBot="1" thickTop="1">
      <c r="A36" s="556"/>
      <c r="B36" s="557" t="s">
        <v>167</v>
      </c>
      <c r="C36" s="557"/>
      <c r="D36" s="223">
        <f>D32+D35</f>
        <v>66</v>
      </c>
      <c r="E36" s="223">
        <f>E32+E35</f>
        <v>18</v>
      </c>
      <c r="F36" s="223">
        <f>F32+F35</f>
        <v>84</v>
      </c>
    </row>
    <row r="37" spans="1:6" s="13" customFormat="1" ht="24" customHeight="1" thickBot="1" thickTop="1">
      <c r="A37" s="556" t="s">
        <v>19</v>
      </c>
      <c r="B37" s="217" t="s">
        <v>26</v>
      </c>
      <c r="C37" s="218" t="s">
        <v>19</v>
      </c>
      <c r="D37" s="219">
        <v>7</v>
      </c>
      <c r="E37" s="219">
        <v>20</v>
      </c>
      <c r="F37" s="219">
        <f>SUM(D37:E37)</f>
        <v>27</v>
      </c>
    </row>
    <row r="38" spans="1:6" s="13" customFormat="1" ht="24" customHeight="1" thickBot="1" thickTop="1">
      <c r="A38" s="556"/>
      <c r="B38" s="217" t="s">
        <v>27</v>
      </c>
      <c r="C38" s="218" t="s">
        <v>19</v>
      </c>
      <c r="D38" s="219">
        <v>6</v>
      </c>
      <c r="E38" s="219">
        <v>13</v>
      </c>
      <c r="F38" s="219">
        <f>SUM(D38:E38)</f>
        <v>19</v>
      </c>
    </row>
    <row r="39" spans="1:6" s="13" customFormat="1" ht="24" customHeight="1" thickBot="1" thickTop="1">
      <c r="A39" s="556"/>
      <c r="B39" s="557" t="s">
        <v>167</v>
      </c>
      <c r="C39" s="557"/>
      <c r="D39" s="224">
        <f>D37+D38</f>
        <v>13</v>
      </c>
      <c r="E39" s="224">
        <f>SUM(E37:E38)</f>
        <v>33</v>
      </c>
      <c r="F39" s="224">
        <f>F37+F38</f>
        <v>46</v>
      </c>
    </row>
    <row r="40" spans="1:6" s="15" customFormat="1" ht="24" customHeight="1" thickBot="1" thickTop="1">
      <c r="A40" s="556" t="s">
        <v>142</v>
      </c>
      <c r="B40" s="232" t="s">
        <v>30</v>
      </c>
      <c r="C40" s="233" t="s">
        <v>20</v>
      </c>
      <c r="D40" s="234">
        <v>2</v>
      </c>
      <c r="E40" s="234">
        <v>18</v>
      </c>
      <c r="F40" s="234">
        <f>SUM(D40:E40)</f>
        <v>20</v>
      </c>
    </row>
    <row r="41" spans="1:6" s="13" customFormat="1" ht="24" customHeight="1" thickBot="1" thickTop="1">
      <c r="A41" s="556"/>
      <c r="B41" s="557" t="s">
        <v>167</v>
      </c>
      <c r="C41" s="557"/>
      <c r="D41" s="224">
        <f>SUM(D40)</f>
        <v>2</v>
      </c>
      <c r="E41" s="224">
        <f>SUM(E40)</f>
        <v>18</v>
      </c>
      <c r="F41" s="224">
        <f>SUM(F40)</f>
        <v>20</v>
      </c>
    </row>
    <row r="42" spans="1:6" s="15" customFormat="1" ht="24" customHeight="1" thickBot="1" thickTop="1">
      <c r="A42" s="556" t="s">
        <v>141</v>
      </c>
      <c r="B42" s="232" t="s">
        <v>30</v>
      </c>
      <c r="C42" s="233" t="s">
        <v>109</v>
      </c>
      <c r="D42" s="234">
        <v>2</v>
      </c>
      <c r="E42" s="234">
        <v>5</v>
      </c>
      <c r="F42" s="234">
        <f>SUM(D42:E42)</f>
        <v>7</v>
      </c>
    </row>
    <row r="43" spans="1:6" s="13" customFormat="1" ht="24" customHeight="1" thickBot="1" thickTop="1">
      <c r="A43" s="556"/>
      <c r="B43" s="557" t="s">
        <v>167</v>
      </c>
      <c r="C43" s="557"/>
      <c r="D43" s="224">
        <f>SUM(D42)</f>
        <v>2</v>
      </c>
      <c r="E43" s="224">
        <f>SUM(E42)</f>
        <v>5</v>
      </c>
      <c r="F43" s="224">
        <f>SUM(D43:E43)</f>
        <v>7</v>
      </c>
    </row>
    <row r="44" spans="1:6" s="15" customFormat="1" ht="24" customHeight="1" thickBot="1" thickTop="1">
      <c r="A44" s="556" t="s">
        <v>140</v>
      </c>
      <c r="B44" s="232" t="s">
        <v>26</v>
      </c>
      <c r="C44" s="233" t="s">
        <v>21</v>
      </c>
      <c r="D44" s="234">
        <v>2</v>
      </c>
      <c r="E44" s="234">
        <v>36</v>
      </c>
      <c r="F44" s="234">
        <f>SUM(D44:E44)</f>
        <v>38</v>
      </c>
    </row>
    <row r="45" spans="1:6" s="13" customFormat="1" ht="24" customHeight="1" thickBot="1" thickTop="1">
      <c r="A45" s="556"/>
      <c r="B45" s="232" t="s">
        <v>27</v>
      </c>
      <c r="C45" s="233" t="s">
        <v>21</v>
      </c>
      <c r="D45" s="234">
        <v>3</v>
      </c>
      <c r="E45" s="234">
        <v>27</v>
      </c>
      <c r="F45" s="234">
        <f>SUM(D45:E45)</f>
        <v>30</v>
      </c>
    </row>
    <row r="46" spans="1:6" s="15" customFormat="1" ht="24" customHeight="1" thickBot="1" thickTop="1">
      <c r="A46" s="556"/>
      <c r="B46" s="232" t="s">
        <v>28</v>
      </c>
      <c r="C46" s="233" t="s">
        <v>21</v>
      </c>
      <c r="D46" s="234">
        <v>2</v>
      </c>
      <c r="E46" s="234">
        <v>23</v>
      </c>
      <c r="F46" s="234">
        <f>SUM(D46:E46)</f>
        <v>25</v>
      </c>
    </row>
    <row r="47" spans="1:6" s="15" customFormat="1" ht="24" customHeight="1" thickBot="1" thickTop="1">
      <c r="A47" s="556"/>
      <c r="B47" s="555" t="s">
        <v>166</v>
      </c>
      <c r="C47" s="555"/>
      <c r="D47" s="225">
        <f>D44+D45+D46</f>
        <v>7</v>
      </c>
      <c r="E47" s="225">
        <f>E44+E45+E46</f>
        <v>86</v>
      </c>
      <c r="F47" s="225">
        <f>F44+F45+F46</f>
        <v>93</v>
      </c>
    </row>
    <row r="48" spans="1:6" s="13" customFormat="1" ht="24" customHeight="1" thickBot="1" thickTop="1">
      <c r="A48" s="556"/>
      <c r="B48" s="232" t="s">
        <v>26</v>
      </c>
      <c r="C48" s="233" t="s">
        <v>22</v>
      </c>
      <c r="D48" s="234">
        <v>0</v>
      </c>
      <c r="E48" s="234">
        <v>29</v>
      </c>
      <c r="F48" s="234">
        <f>SUM(D48:E48)</f>
        <v>29</v>
      </c>
    </row>
    <row r="49" spans="1:6" s="13" customFormat="1" ht="24" customHeight="1" thickBot="1" thickTop="1">
      <c r="A49" s="556"/>
      <c r="B49" s="232" t="s">
        <v>27</v>
      </c>
      <c r="C49" s="233" t="s">
        <v>22</v>
      </c>
      <c r="D49" s="234">
        <v>0</v>
      </c>
      <c r="E49" s="234">
        <v>10</v>
      </c>
      <c r="F49" s="234">
        <f>SUM(D49:E49)</f>
        <v>10</v>
      </c>
    </row>
    <row r="50" spans="1:6" s="15" customFormat="1" ht="24" customHeight="1" thickBot="1" thickTop="1">
      <c r="A50" s="556"/>
      <c r="B50" s="555" t="s">
        <v>166</v>
      </c>
      <c r="C50" s="555"/>
      <c r="D50" s="226">
        <f>SUM(D48:D49)</f>
        <v>0</v>
      </c>
      <c r="E50" s="226">
        <f>SUM(E48:E49)</f>
        <v>39</v>
      </c>
      <c r="F50" s="226">
        <f>SUM(F48:F49)</f>
        <v>39</v>
      </c>
    </row>
    <row r="51" spans="1:6" s="13" customFormat="1" ht="24" customHeight="1" thickBot="1" thickTop="1">
      <c r="A51" s="556"/>
      <c r="B51" s="232" t="s">
        <v>26</v>
      </c>
      <c r="C51" s="233" t="s">
        <v>23</v>
      </c>
      <c r="D51" s="234">
        <v>1</v>
      </c>
      <c r="E51" s="234">
        <v>26</v>
      </c>
      <c r="F51" s="234">
        <f>SUM(D51:E51)</f>
        <v>27</v>
      </c>
    </row>
    <row r="52" spans="1:6" s="13" customFormat="1" ht="24" customHeight="1" thickBot="1" thickTop="1">
      <c r="A52" s="556"/>
      <c r="B52" s="232" t="s">
        <v>27</v>
      </c>
      <c r="C52" s="233" t="s">
        <v>23</v>
      </c>
      <c r="D52" s="234">
        <v>0</v>
      </c>
      <c r="E52" s="234">
        <v>17</v>
      </c>
      <c r="F52" s="234">
        <f>SUM(D52:E52)</f>
        <v>17</v>
      </c>
    </row>
    <row r="53" spans="1:6" s="15" customFormat="1" ht="24" customHeight="1" thickBot="1" thickTop="1">
      <c r="A53" s="556"/>
      <c r="B53" s="555" t="s">
        <v>166</v>
      </c>
      <c r="C53" s="555"/>
      <c r="D53" s="226">
        <f>SUM(D51:D52)</f>
        <v>1</v>
      </c>
      <c r="E53" s="226">
        <f>SUM(E51:E52)</f>
        <v>43</v>
      </c>
      <c r="F53" s="226">
        <f>SUM(F51:F52)</f>
        <v>44</v>
      </c>
    </row>
    <row r="54" spans="1:6" s="13" customFormat="1" ht="24" customHeight="1" thickBot="1" thickTop="1">
      <c r="A54" s="556"/>
      <c r="B54" s="232" t="s">
        <v>30</v>
      </c>
      <c r="C54" s="233" t="s">
        <v>73</v>
      </c>
      <c r="D54" s="234">
        <v>0</v>
      </c>
      <c r="E54" s="234">
        <v>6</v>
      </c>
      <c r="F54" s="234">
        <f aca="true" t="shared" si="0" ref="F54:F60">SUM(D54:E54)</f>
        <v>6</v>
      </c>
    </row>
    <row r="55" spans="1:6" s="13" customFormat="1" ht="24" customHeight="1" thickBot="1" thickTop="1">
      <c r="A55" s="556"/>
      <c r="B55" s="555" t="s">
        <v>166</v>
      </c>
      <c r="C55" s="555"/>
      <c r="D55" s="226">
        <f>SUM(D54)</f>
        <v>0</v>
      </c>
      <c r="E55" s="226">
        <f>SUM(E54)</f>
        <v>6</v>
      </c>
      <c r="F55" s="226">
        <f>F54</f>
        <v>6</v>
      </c>
    </row>
    <row r="56" spans="1:6" s="15" customFormat="1" ht="24" customHeight="1" thickBot="1" thickTop="1">
      <c r="A56" s="556"/>
      <c r="B56" s="232" t="s">
        <v>26</v>
      </c>
      <c r="C56" s="233" t="s">
        <v>24</v>
      </c>
      <c r="D56" s="234">
        <v>4</v>
      </c>
      <c r="E56" s="234">
        <v>32</v>
      </c>
      <c r="F56" s="234">
        <f t="shared" si="0"/>
        <v>36</v>
      </c>
    </row>
    <row r="57" spans="1:6" s="13" customFormat="1" ht="24" customHeight="1" thickBot="1" thickTop="1">
      <c r="A57" s="556"/>
      <c r="B57" s="232" t="s">
        <v>27</v>
      </c>
      <c r="C57" s="233" t="s">
        <v>24</v>
      </c>
      <c r="D57" s="234">
        <v>2</v>
      </c>
      <c r="E57" s="234">
        <v>17</v>
      </c>
      <c r="F57" s="234">
        <f t="shared" si="0"/>
        <v>19</v>
      </c>
    </row>
    <row r="58" spans="1:6" s="13" customFormat="1" ht="24" customHeight="1" thickBot="1" thickTop="1">
      <c r="A58" s="556"/>
      <c r="B58" s="232" t="s">
        <v>28</v>
      </c>
      <c r="C58" s="233" t="s">
        <v>24</v>
      </c>
      <c r="D58" s="234">
        <v>10</v>
      </c>
      <c r="E58" s="234">
        <v>25</v>
      </c>
      <c r="F58" s="234">
        <f t="shared" si="0"/>
        <v>35</v>
      </c>
    </row>
    <row r="59" spans="1:6" s="13" customFormat="1" ht="24" customHeight="1" thickBot="1" thickTop="1">
      <c r="A59" s="556"/>
      <c r="B59" s="232" t="s">
        <v>29</v>
      </c>
      <c r="C59" s="233" t="s">
        <v>24</v>
      </c>
      <c r="D59" s="234">
        <v>11</v>
      </c>
      <c r="E59" s="234">
        <v>18</v>
      </c>
      <c r="F59" s="234">
        <f t="shared" si="0"/>
        <v>29</v>
      </c>
    </row>
    <row r="60" spans="1:6" s="13" customFormat="1" ht="24" customHeight="1" thickBot="1" thickTop="1">
      <c r="A60" s="556"/>
      <c r="B60" s="232" t="s">
        <v>106</v>
      </c>
      <c r="C60" s="233" t="s">
        <v>24</v>
      </c>
      <c r="D60" s="234">
        <v>4</v>
      </c>
      <c r="E60" s="234">
        <v>21</v>
      </c>
      <c r="F60" s="234">
        <f t="shared" si="0"/>
        <v>25</v>
      </c>
    </row>
    <row r="61" spans="1:6" s="13" customFormat="1" ht="24" customHeight="1" thickBot="1" thickTop="1">
      <c r="A61" s="556"/>
      <c r="B61" s="555" t="s">
        <v>166</v>
      </c>
      <c r="C61" s="555"/>
      <c r="D61" s="226">
        <f>D56+D57+D58+D59+D60</f>
        <v>31</v>
      </c>
      <c r="E61" s="226">
        <f>E56+E57+E58+E59+E60</f>
        <v>113</v>
      </c>
      <c r="F61" s="226">
        <f>F56+F57+F58+F59+F60</f>
        <v>144</v>
      </c>
    </row>
    <row r="62" spans="1:6" s="13" customFormat="1" ht="24" customHeight="1" thickBot="1" thickTop="1">
      <c r="A62" s="556"/>
      <c r="B62" s="557" t="s">
        <v>167</v>
      </c>
      <c r="C62" s="557"/>
      <c r="D62" s="224">
        <f>D61+D55+D53+D50+D47</f>
        <v>39</v>
      </c>
      <c r="E62" s="224">
        <f>E61+E55+E53+E50+E47</f>
        <v>287</v>
      </c>
      <c r="F62" s="224">
        <f>F61+F55+F53+F50+F47</f>
        <v>326</v>
      </c>
    </row>
    <row r="63" spans="1:6" s="15" customFormat="1" ht="24" customHeight="1" thickBot="1" thickTop="1">
      <c r="A63" s="560" t="s">
        <v>143</v>
      </c>
      <c r="B63" s="232" t="s">
        <v>30</v>
      </c>
      <c r="C63" s="233" t="s">
        <v>31</v>
      </c>
      <c r="D63" s="234">
        <v>13</v>
      </c>
      <c r="E63" s="234">
        <v>1</v>
      </c>
      <c r="F63" s="234">
        <f aca="true" t="shared" si="1" ref="F63:F70">SUM(D63:E63)</f>
        <v>14</v>
      </c>
    </row>
    <row r="64" spans="1:6" s="13" customFormat="1" ht="24" customHeight="1" thickBot="1" thickTop="1">
      <c r="A64" s="561"/>
      <c r="B64" s="555" t="s">
        <v>166</v>
      </c>
      <c r="C64" s="555"/>
      <c r="D64" s="226">
        <f>SUM(D63)</f>
        <v>13</v>
      </c>
      <c r="E64" s="226">
        <f>SUM(E63)</f>
        <v>1</v>
      </c>
      <c r="F64" s="226">
        <f t="shared" si="1"/>
        <v>14</v>
      </c>
    </row>
    <row r="65" spans="1:6" s="15" customFormat="1" ht="24" customHeight="1" thickBot="1" thickTop="1">
      <c r="A65" s="561"/>
      <c r="B65" s="232" t="s">
        <v>30</v>
      </c>
      <c r="C65" s="233" t="s">
        <v>32</v>
      </c>
      <c r="D65" s="234">
        <v>5</v>
      </c>
      <c r="E65" s="234">
        <v>12</v>
      </c>
      <c r="F65" s="234">
        <f t="shared" si="1"/>
        <v>17</v>
      </c>
    </row>
    <row r="66" spans="1:6" s="13" customFormat="1" ht="24" customHeight="1" thickBot="1" thickTop="1">
      <c r="A66" s="561"/>
      <c r="B66" s="555" t="s">
        <v>166</v>
      </c>
      <c r="C66" s="555"/>
      <c r="D66" s="226">
        <f>SUM(D65)</f>
        <v>5</v>
      </c>
      <c r="E66" s="226">
        <f>SUM(E65)</f>
        <v>12</v>
      </c>
      <c r="F66" s="226">
        <f t="shared" si="1"/>
        <v>17</v>
      </c>
    </row>
    <row r="67" spans="1:6" s="235" customFormat="1" ht="24" customHeight="1" thickBot="1" thickTop="1">
      <c r="A67" s="561"/>
      <c r="B67" s="232" t="s">
        <v>30</v>
      </c>
      <c r="C67" s="233" t="s">
        <v>33</v>
      </c>
      <c r="D67" s="234">
        <v>1</v>
      </c>
      <c r="E67" s="234">
        <v>3</v>
      </c>
      <c r="F67" s="234">
        <f t="shared" si="1"/>
        <v>4</v>
      </c>
    </row>
    <row r="68" spans="1:6" s="13" customFormat="1" ht="24" customHeight="1" thickBot="1" thickTop="1">
      <c r="A68" s="561"/>
      <c r="B68" s="555" t="s">
        <v>166</v>
      </c>
      <c r="C68" s="555"/>
      <c r="D68" s="227">
        <f>SUM(D67)</f>
        <v>1</v>
      </c>
      <c r="E68" s="227">
        <f>SUM(E67)</f>
        <v>3</v>
      </c>
      <c r="F68" s="227">
        <f t="shared" si="1"/>
        <v>4</v>
      </c>
    </row>
    <row r="69" spans="1:6" s="235" customFormat="1" ht="24" customHeight="1" thickBot="1" thickTop="1">
      <c r="A69" s="561"/>
      <c r="B69" s="232" t="s">
        <v>26</v>
      </c>
      <c r="C69" s="233" t="s">
        <v>25</v>
      </c>
      <c r="D69" s="234">
        <v>9</v>
      </c>
      <c r="E69" s="234">
        <v>20</v>
      </c>
      <c r="F69" s="234">
        <f t="shared" si="1"/>
        <v>29</v>
      </c>
    </row>
    <row r="70" spans="1:6" ht="24" customHeight="1" thickBot="1" thickTop="1">
      <c r="A70" s="561"/>
      <c r="B70" s="232" t="s">
        <v>27</v>
      </c>
      <c r="C70" s="233" t="s">
        <v>25</v>
      </c>
      <c r="D70" s="234">
        <v>10</v>
      </c>
      <c r="E70" s="234">
        <v>11</v>
      </c>
      <c r="F70" s="234">
        <f t="shared" si="1"/>
        <v>21</v>
      </c>
    </row>
    <row r="71" spans="1:6" ht="24" customHeight="1" thickBot="1" thickTop="1">
      <c r="A71" s="561"/>
      <c r="B71" s="555" t="s">
        <v>166</v>
      </c>
      <c r="C71" s="555"/>
      <c r="D71" s="227">
        <f>SUM(D69:D70)</f>
        <v>19</v>
      </c>
      <c r="E71" s="227">
        <f>SUM(E69:E70)</f>
        <v>31</v>
      </c>
      <c r="F71" s="227">
        <f>SUM(F69:F70)</f>
        <v>50</v>
      </c>
    </row>
    <row r="72" spans="1:6" ht="24" customHeight="1" thickBot="1" thickTop="1">
      <c r="A72" s="562"/>
      <c r="B72" s="557" t="s">
        <v>167</v>
      </c>
      <c r="C72" s="557"/>
      <c r="D72" s="224">
        <f>D71+D68+D66+D64</f>
        <v>38</v>
      </c>
      <c r="E72" s="224">
        <f>E71+E68+E66+E64</f>
        <v>47</v>
      </c>
      <c r="F72" s="224">
        <f>F71+F68+F66+F64</f>
        <v>85</v>
      </c>
    </row>
    <row r="73" spans="1:6" s="235" customFormat="1" ht="24" customHeight="1" thickBot="1" thickTop="1">
      <c r="A73" s="554" t="s">
        <v>69</v>
      </c>
      <c r="B73" s="554"/>
      <c r="C73" s="228" t="s">
        <v>56</v>
      </c>
      <c r="D73" s="228">
        <f>D10+D14+D16+D24+D20+D28+D32+D35+D39+D41+D43+D47+D50+D53+D55+D61+D64+D66+D68+D71-D74</f>
        <v>532</v>
      </c>
      <c r="E73" s="228">
        <f>E10-E9+E17+-E13+E20+E29+E36+E39+E41+E43+E62-E54+E72</f>
        <v>412</v>
      </c>
      <c r="F73" s="229">
        <f>SUM(D73:E73)</f>
        <v>944</v>
      </c>
    </row>
    <row r="74" spans="1:6" ht="24" customHeight="1" thickBot="1" thickTop="1">
      <c r="A74" s="554"/>
      <c r="B74" s="554"/>
      <c r="C74" s="228" t="s">
        <v>57</v>
      </c>
      <c r="D74" s="228">
        <f>D9+D13+D54</f>
        <v>20</v>
      </c>
      <c r="E74" s="228">
        <f>E9+E13+E54</f>
        <v>6</v>
      </c>
      <c r="F74" s="229">
        <f>SUM(D74:E74)</f>
        <v>26</v>
      </c>
    </row>
    <row r="75" spans="1:6" ht="25.5" thickBot="1" thickTop="1">
      <c r="A75" s="553" t="s">
        <v>185</v>
      </c>
      <c r="B75" s="553"/>
      <c r="C75" s="230" t="s">
        <v>4</v>
      </c>
      <c r="D75" s="230">
        <f>SUM(D73:D74)</f>
        <v>552</v>
      </c>
      <c r="E75" s="230">
        <f>SUM(E73:E74)</f>
        <v>418</v>
      </c>
      <c r="F75" s="231">
        <f>SUM(F73:F74)</f>
        <v>970</v>
      </c>
    </row>
    <row r="76" spans="1:6" s="235" customFormat="1" ht="24" thickTop="1">
      <c r="A76"/>
      <c r="B76"/>
      <c r="C76"/>
      <c r="D76"/>
      <c r="E76"/>
      <c r="F76"/>
    </row>
  </sheetData>
  <sheetProtection/>
  <mergeCells count="39">
    <mergeCell ref="B17:C17"/>
    <mergeCell ref="B24:C24"/>
    <mergeCell ref="B72:C72"/>
    <mergeCell ref="A63:A72"/>
    <mergeCell ref="B39:C39"/>
    <mergeCell ref="A37:A39"/>
    <mergeCell ref="B41:C41"/>
    <mergeCell ref="A40:A41"/>
    <mergeCell ref="B43:C43"/>
    <mergeCell ref="B55:C55"/>
    <mergeCell ref="A44:A62"/>
    <mergeCell ref="B62:C62"/>
    <mergeCell ref="B68:C68"/>
    <mergeCell ref="B28:C28"/>
    <mergeCell ref="B29:C29"/>
    <mergeCell ref="A1:F1"/>
    <mergeCell ref="A2:F2"/>
    <mergeCell ref="B61:C61"/>
    <mergeCell ref="B64:C64"/>
    <mergeCell ref="B66:C66"/>
    <mergeCell ref="B10:C10"/>
    <mergeCell ref="A5:A10"/>
    <mergeCell ref="B14:C14"/>
    <mergeCell ref="B35:C35"/>
    <mergeCell ref="B47:C47"/>
    <mergeCell ref="B50:C50"/>
    <mergeCell ref="B16:C16"/>
    <mergeCell ref="A21:A29"/>
    <mergeCell ref="B20:C20"/>
    <mergeCell ref="A18:A20"/>
    <mergeCell ref="A11:A17"/>
    <mergeCell ref="A75:B75"/>
    <mergeCell ref="A73:B74"/>
    <mergeCell ref="B32:C32"/>
    <mergeCell ref="A30:A36"/>
    <mergeCell ref="B53:C53"/>
    <mergeCell ref="A42:A43"/>
    <mergeCell ref="B71:C71"/>
    <mergeCell ref="B36:C3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1"/>
  <rowBreaks count="2" manualBreakCount="2">
    <brk id="36" max="255" man="1"/>
    <brk id="6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74"/>
  <sheetViews>
    <sheetView view="pageBreakPreview" zoomScaleSheetLayoutView="100" zoomScalePageLayoutView="0" workbookViewId="0" topLeftCell="A49">
      <selection activeCell="B65" sqref="B65:C65"/>
    </sheetView>
  </sheetViews>
  <sheetFormatPr defaultColWidth="9.140625" defaultRowHeight="23.25"/>
  <cols>
    <col min="1" max="1" width="22.57421875" style="12" customWidth="1"/>
    <col min="2" max="2" width="9.7109375" style="12" customWidth="1"/>
    <col min="3" max="3" width="35.8515625" style="12" customWidth="1"/>
    <col min="4" max="5" width="9.7109375" style="12" customWidth="1"/>
    <col min="6" max="6" width="13.57421875" style="12" customWidth="1"/>
    <col min="7" max="16384" width="9.140625" style="6" customWidth="1"/>
  </cols>
  <sheetData>
    <row r="1" spans="1:6" s="155" customFormat="1" ht="24">
      <c r="A1" s="40" t="s">
        <v>187</v>
      </c>
      <c r="B1" s="39"/>
      <c r="C1" s="40"/>
      <c r="D1" s="40"/>
      <c r="E1" s="40"/>
      <c r="F1" s="40"/>
    </row>
    <row r="2" spans="1:6" s="155" customFormat="1" ht="24">
      <c r="A2" s="572" t="s">
        <v>186</v>
      </c>
      <c r="B2" s="572"/>
      <c r="C2" s="572"/>
      <c r="D2" s="572"/>
      <c r="E2" s="572"/>
      <c r="F2" s="572"/>
    </row>
    <row r="3" spans="1:6" s="155" customFormat="1" ht="24.75" thickBot="1">
      <c r="A3" s="17" t="s">
        <v>89</v>
      </c>
      <c r="B3" s="17"/>
      <c r="C3" s="17"/>
      <c r="D3" s="17" t="s">
        <v>88</v>
      </c>
      <c r="E3" s="17"/>
      <c r="F3" s="17"/>
    </row>
    <row r="4" spans="1:6" s="146" customFormat="1" ht="24" customHeight="1" thickBot="1" thickTop="1">
      <c r="A4" s="148" t="s">
        <v>133</v>
      </c>
      <c r="B4" s="149" t="s">
        <v>0</v>
      </c>
      <c r="C4" s="150" t="s">
        <v>1</v>
      </c>
      <c r="D4" s="150" t="s">
        <v>2</v>
      </c>
      <c r="E4" s="150" t="s">
        <v>3</v>
      </c>
      <c r="F4" s="150" t="s">
        <v>4</v>
      </c>
    </row>
    <row r="5" spans="1:6" s="155" customFormat="1" ht="24" customHeight="1" thickBot="1" thickTop="1">
      <c r="A5" s="576" t="s">
        <v>134</v>
      </c>
      <c r="B5" s="41" t="s">
        <v>34</v>
      </c>
      <c r="C5" s="42" t="s">
        <v>8</v>
      </c>
      <c r="D5" s="43">
        <v>31</v>
      </c>
      <c r="E5" s="44">
        <v>0</v>
      </c>
      <c r="F5" s="44">
        <f>SUM(D5:E5)</f>
        <v>31</v>
      </c>
    </row>
    <row r="6" spans="1:6" s="155" customFormat="1" ht="24" customHeight="1" thickBot="1" thickTop="1">
      <c r="A6" s="577"/>
      <c r="B6" s="41" t="s">
        <v>35</v>
      </c>
      <c r="C6" s="42" t="s">
        <v>8</v>
      </c>
      <c r="D6" s="43">
        <v>27</v>
      </c>
      <c r="E6" s="44">
        <v>0</v>
      </c>
      <c r="F6" s="44">
        <f>SUM(D6:E6)</f>
        <v>27</v>
      </c>
    </row>
    <row r="7" spans="1:6" s="155" customFormat="1" ht="24" customHeight="1" thickBot="1" thickTop="1">
      <c r="A7" s="577"/>
      <c r="B7" s="41" t="s">
        <v>36</v>
      </c>
      <c r="C7" s="42" t="s">
        <v>8</v>
      </c>
      <c r="D7" s="43">
        <v>16</v>
      </c>
      <c r="E7" s="44">
        <v>0</v>
      </c>
      <c r="F7" s="44">
        <f>SUM(D7:E7)</f>
        <v>16</v>
      </c>
    </row>
    <row r="8" spans="1:6" s="155" customFormat="1" ht="24" customHeight="1" thickBot="1" thickTop="1">
      <c r="A8" s="577"/>
      <c r="B8" s="41" t="s">
        <v>74</v>
      </c>
      <c r="C8" s="42" t="s">
        <v>72</v>
      </c>
      <c r="D8" s="43">
        <v>17</v>
      </c>
      <c r="E8" s="44">
        <v>0</v>
      </c>
      <c r="F8" s="44">
        <f>SUM(D8:E8)</f>
        <v>17</v>
      </c>
    </row>
    <row r="9" spans="1:6" s="155" customFormat="1" ht="24" customHeight="1" thickBot="1" thickTop="1">
      <c r="A9" s="577"/>
      <c r="B9" s="575" t="s">
        <v>167</v>
      </c>
      <c r="C9" s="575"/>
      <c r="D9" s="151">
        <f>D5+D6+D7+D8</f>
        <v>91</v>
      </c>
      <c r="E9" s="151">
        <f>E5+E6+E7+E8</f>
        <v>0</v>
      </c>
      <c r="F9" s="151">
        <f>F5+F6+F7+F8</f>
        <v>91</v>
      </c>
    </row>
    <row r="10" spans="1:6" s="146" customFormat="1" ht="24" customHeight="1" thickBot="1" thickTop="1">
      <c r="A10" s="576" t="s">
        <v>168</v>
      </c>
      <c r="B10" s="41" t="s">
        <v>34</v>
      </c>
      <c r="C10" s="45" t="s">
        <v>12</v>
      </c>
      <c r="D10" s="44">
        <v>30</v>
      </c>
      <c r="E10" s="44">
        <v>0</v>
      </c>
      <c r="F10" s="44">
        <f>SUM(D10:E10)</f>
        <v>30</v>
      </c>
    </row>
    <row r="11" spans="1:6" s="155" customFormat="1" ht="24" customHeight="1" thickBot="1" thickTop="1">
      <c r="A11" s="577"/>
      <c r="B11" s="41" t="s">
        <v>35</v>
      </c>
      <c r="C11" s="45" t="s">
        <v>12</v>
      </c>
      <c r="D11" s="44">
        <v>25</v>
      </c>
      <c r="E11" s="44">
        <v>0</v>
      </c>
      <c r="F11" s="44">
        <f>SUM(D11:E11)</f>
        <v>25</v>
      </c>
    </row>
    <row r="12" spans="1:6" s="155" customFormat="1" ht="24" customHeight="1" thickBot="1" thickTop="1">
      <c r="A12" s="577"/>
      <c r="B12" s="41" t="s">
        <v>36</v>
      </c>
      <c r="C12" s="45" t="s">
        <v>81</v>
      </c>
      <c r="D12" s="44">
        <v>4</v>
      </c>
      <c r="E12" s="44">
        <v>0</v>
      </c>
      <c r="F12" s="44">
        <f>SUM(D12:E12)</f>
        <v>4</v>
      </c>
    </row>
    <row r="13" spans="1:6" s="155" customFormat="1" ht="24" customHeight="1" thickBot="1" thickTop="1">
      <c r="A13" s="577"/>
      <c r="B13" s="573" t="s">
        <v>166</v>
      </c>
      <c r="C13" s="574"/>
      <c r="D13" s="147">
        <f>SUM(D10:D12)</f>
        <v>59</v>
      </c>
      <c r="E13" s="147">
        <f>SUM(E10:E12)</f>
        <v>0</v>
      </c>
      <c r="F13" s="147">
        <f>SUM(F10:F12)</f>
        <v>59</v>
      </c>
    </row>
    <row r="14" spans="1:6" s="146" customFormat="1" ht="24" customHeight="1" thickBot="1" thickTop="1">
      <c r="A14" s="577"/>
      <c r="B14" s="41" t="s">
        <v>34</v>
      </c>
      <c r="C14" s="45" t="s">
        <v>13</v>
      </c>
      <c r="D14" s="44">
        <v>15</v>
      </c>
      <c r="E14" s="44">
        <v>1</v>
      </c>
      <c r="F14" s="44">
        <f>SUM(D14:E14)</f>
        <v>16</v>
      </c>
    </row>
    <row r="15" spans="1:6" s="155" customFormat="1" ht="24" customHeight="1" thickBot="1" thickTop="1">
      <c r="A15" s="577"/>
      <c r="B15" s="41" t="s">
        <v>35</v>
      </c>
      <c r="C15" s="45" t="s">
        <v>13</v>
      </c>
      <c r="D15" s="44">
        <v>11</v>
      </c>
      <c r="E15" s="44">
        <v>0</v>
      </c>
      <c r="F15" s="44">
        <f>SUM(D15:E15)</f>
        <v>11</v>
      </c>
    </row>
    <row r="16" spans="1:6" s="155" customFormat="1" ht="24" customHeight="1" thickBot="1" thickTop="1">
      <c r="A16" s="577"/>
      <c r="B16" s="573" t="s">
        <v>166</v>
      </c>
      <c r="C16" s="574"/>
      <c r="D16" s="154">
        <f>SUM(D14:D15)</f>
        <v>26</v>
      </c>
      <c r="E16" s="154">
        <f>SUM(E14:E15)</f>
        <v>1</v>
      </c>
      <c r="F16" s="154">
        <f>SUM(F14:F15)</f>
        <v>27</v>
      </c>
    </row>
    <row r="17" spans="1:6" s="155" customFormat="1" ht="24" customHeight="1" thickBot="1" thickTop="1">
      <c r="A17" s="577"/>
      <c r="B17" s="575" t="s">
        <v>167</v>
      </c>
      <c r="C17" s="575"/>
      <c r="D17" s="151">
        <f>D13+D16</f>
        <v>85</v>
      </c>
      <c r="E17" s="151">
        <f>E13+E16</f>
        <v>1</v>
      </c>
      <c r="F17" s="151">
        <f>F13+F16</f>
        <v>86</v>
      </c>
    </row>
    <row r="18" spans="1:6" s="146" customFormat="1" ht="24" customHeight="1" thickBot="1" thickTop="1">
      <c r="A18" s="569" t="s">
        <v>137</v>
      </c>
      <c r="B18" s="41" t="s">
        <v>34</v>
      </c>
      <c r="C18" s="45" t="s">
        <v>14</v>
      </c>
      <c r="D18" s="44">
        <v>15</v>
      </c>
      <c r="E18" s="44">
        <v>0</v>
      </c>
      <c r="F18" s="44">
        <f>SUM(D18:E18)</f>
        <v>15</v>
      </c>
    </row>
    <row r="19" spans="1:6" s="155" customFormat="1" ht="24" customHeight="1" thickBot="1" thickTop="1">
      <c r="A19" s="569"/>
      <c r="B19" s="41" t="s">
        <v>35</v>
      </c>
      <c r="C19" s="45" t="s">
        <v>14</v>
      </c>
      <c r="D19" s="44">
        <v>15</v>
      </c>
      <c r="E19" s="44">
        <v>0</v>
      </c>
      <c r="F19" s="44">
        <f>SUM(D19:E19)</f>
        <v>15</v>
      </c>
    </row>
    <row r="20" spans="1:6" s="155" customFormat="1" ht="24" customHeight="1" thickBot="1" thickTop="1">
      <c r="A20" s="569"/>
      <c r="B20" s="575" t="s">
        <v>167</v>
      </c>
      <c r="C20" s="575"/>
      <c r="D20" s="151">
        <f>SUM(D18:D19)</f>
        <v>30</v>
      </c>
      <c r="E20" s="151">
        <f>SUM(E18:E19)</f>
        <v>0</v>
      </c>
      <c r="F20" s="151">
        <f>SUM(F18:F19)</f>
        <v>30</v>
      </c>
    </row>
    <row r="21" spans="1:6" s="146" customFormat="1" ht="24" customHeight="1" thickBot="1" thickTop="1">
      <c r="A21" s="569" t="s">
        <v>138</v>
      </c>
      <c r="B21" s="41" t="s">
        <v>34</v>
      </c>
      <c r="C21" s="45" t="s">
        <v>15</v>
      </c>
      <c r="D21" s="44">
        <v>31</v>
      </c>
      <c r="E21" s="44">
        <v>4</v>
      </c>
      <c r="F21" s="44">
        <f>SUM(D21:E21)</f>
        <v>35</v>
      </c>
    </row>
    <row r="22" spans="1:6" s="155" customFormat="1" ht="24" customHeight="1" thickBot="1" thickTop="1">
      <c r="A22" s="569"/>
      <c r="B22" s="41" t="s">
        <v>35</v>
      </c>
      <c r="C22" s="45" t="s">
        <v>15</v>
      </c>
      <c r="D22" s="44">
        <v>24</v>
      </c>
      <c r="E22" s="44">
        <v>0</v>
      </c>
      <c r="F22" s="44">
        <f>SUM(D22:E22)</f>
        <v>24</v>
      </c>
    </row>
    <row r="23" spans="1:6" s="155" customFormat="1" ht="24" customHeight="1" thickBot="1" thickTop="1">
      <c r="A23" s="569"/>
      <c r="B23" s="573" t="s">
        <v>166</v>
      </c>
      <c r="C23" s="574"/>
      <c r="D23" s="154">
        <f>SUM(D21:D22)</f>
        <v>55</v>
      </c>
      <c r="E23" s="154">
        <f>SUM(E21:E22)</f>
        <v>4</v>
      </c>
      <c r="F23" s="154">
        <f>SUM(F21:F22)</f>
        <v>59</v>
      </c>
    </row>
    <row r="24" spans="1:6" s="146" customFormat="1" ht="24" customHeight="1" thickBot="1" thickTop="1">
      <c r="A24" s="569"/>
      <c r="B24" s="46" t="s">
        <v>34</v>
      </c>
      <c r="C24" s="45" t="s">
        <v>16</v>
      </c>
      <c r="D24" s="44">
        <v>33</v>
      </c>
      <c r="E24" s="44">
        <v>2</v>
      </c>
      <c r="F24" s="44">
        <f>SUM(D24:E24)</f>
        <v>35</v>
      </c>
    </row>
    <row r="25" spans="1:6" s="155" customFormat="1" ht="24" customHeight="1" thickBot="1" thickTop="1">
      <c r="A25" s="569"/>
      <c r="B25" s="46" t="s">
        <v>35</v>
      </c>
      <c r="C25" s="45" t="s">
        <v>16</v>
      </c>
      <c r="D25" s="44">
        <v>28</v>
      </c>
      <c r="E25" s="44">
        <v>1</v>
      </c>
      <c r="F25" s="44">
        <f>SUM(D25:E25)</f>
        <v>29</v>
      </c>
    </row>
    <row r="26" spans="1:6" s="155" customFormat="1" ht="24" customHeight="1" thickBot="1" thickTop="1">
      <c r="A26" s="569"/>
      <c r="B26" s="46" t="s">
        <v>36</v>
      </c>
      <c r="C26" s="45" t="s">
        <v>16</v>
      </c>
      <c r="D26" s="44">
        <v>21</v>
      </c>
      <c r="E26" s="44">
        <v>1</v>
      </c>
      <c r="F26" s="44">
        <f>SUM(D26:E26)</f>
        <v>22</v>
      </c>
    </row>
    <row r="27" spans="1:6" s="155" customFormat="1" ht="24" customHeight="1" thickBot="1" thickTop="1">
      <c r="A27" s="569"/>
      <c r="B27" s="573" t="s">
        <v>166</v>
      </c>
      <c r="C27" s="574"/>
      <c r="D27" s="154">
        <f>SUM(D24:D26)</f>
        <v>82</v>
      </c>
      <c r="E27" s="154">
        <f>SUM(E24:E26)</f>
        <v>4</v>
      </c>
      <c r="F27" s="154">
        <f>SUM(F24:F26)</f>
        <v>86</v>
      </c>
    </row>
    <row r="28" spans="1:6" s="155" customFormat="1" ht="24" customHeight="1" thickBot="1" thickTop="1">
      <c r="A28" s="569"/>
      <c r="B28" s="570" t="s">
        <v>167</v>
      </c>
      <c r="C28" s="571"/>
      <c r="D28" s="151">
        <f>D27+D23</f>
        <v>137</v>
      </c>
      <c r="E28" s="151">
        <f>E27+E23</f>
        <v>8</v>
      </c>
      <c r="F28" s="151">
        <f>F27+F23</f>
        <v>145</v>
      </c>
    </row>
    <row r="29" spans="1:6" s="146" customFormat="1" ht="24" customHeight="1" thickBot="1" thickTop="1">
      <c r="A29" s="569" t="s">
        <v>139</v>
      </c>
      <c r="B29" s="157" t="s">
        <v>34</v>
      </c>
      <c r="C29" s="152" t="s">
        <v>17</v>
      </c>
      <c r="D29" s="135">
        <v>24</v>
      </c>
      <c r="E29" s="135">
        <v>1</v>
      </c>
      <c r="F29" s="135">
        <f>SUM(D29:E29)</f>
        <v>25</v>
      </c>
    </row>
    <row r="30" spans="1:6" s="155" customFormat="1" ht="24" customHeight="1" thickBot="1" thickTop="1">
      <c r="A30" s="569"/>
      <c r="B30" s="158" t="s">
        <v>35</v>
      </c>
      <c r="C30" s="153" t="s">
        <v>17</v>
      </c>
      <c r="D30" s="136">
        <v>18</v>
      </c>
      <c r="E30" s="136">
        <v>0</v>
      </c>
      <c r="F30" s="136">
        <f>SUM(D30:E30)</f>
        <v>18</v>
      </c>
    </row>
    <row r="31" spans="1:6" s="155" customFormat="1" ht="24" customHeight="1" thickBot="1" thickTop="1">
      <c r="A31" s="569"/>
      <c r="B31" s="568" t="s">
        <v>4</v>
      </c>
      <c r="C31" s="568"/>
      <c r="D31" s="154">
        <f>SUM(D29:D30)</f>
        <v>42</v>
      </c>
      <c r="E31" s="154">
        <f>SUM(E29:E30)</f>
        <v>1</v>
      </c>
      <c r="F31" s="154">
        <f>SUM(F29:F30)</f>
        <v>43</v>
      </c>
    </row>
    <row r="32" spans="1:6" s="146" customFormat="1" ht="24" customHeight="1" thickBot="1" thickTop="1">
      <c r="A32" s="569"/>
      <c r="B32" s="47" t="s">
        <v>34</v>
      </c>
      <c r="C32" s="45" t="s">
        <v>18</v>
      </c>
      <c r="D32" s="48">
        <v>6</v>
      </c>
      <c r="E32" s="48">
        <v>19</v>
      </c>
      <c r="F32" s="48">
        <f>SUM(D32:E32)</f>
        <v>25</v>
      </c>
    </row>
    <row r="33" spans="1:6" s="155" customFormat="1" ht="24" customHeight="1" thickBot="1" thickTop="1">
      <c r="A33" s="569"/>
      <c r="B33" s="47" t="s">
        <v>35</v>
      </c>
      <c r="C33" s="45" t="s">
        <v>18</v>
      </c>
      <c r="D33" s="48">
        <v>4</v>
      </c>
      <c r="E33" s="48">
        <v>14</v>
      </c>
      <c r="F33" s="48">
        <f>SUM(D33:E33)</f>
        <v>18</v>
      </c>
    </row>
    <row r="34" spans="1:6" s="155" customFormat="1" ht="24" customHeight="1" thickBot="1" thickTop="1">
      <c r="A34" s="569"/>
      <c r="B34" s="568" t="s">
        <v>4</v>
      </c>
      <c r="C34" s="568"/>
      <c r="D34" s="154">
        <f>SUM(D32:D33)</f>
        <v>10</v>
      </c>
      <c r="E34" s="154">
        <f>SUM(E32:E33)</f>
        <v>33</v>
      </c>
      <c r="F34" s="154">
        <f>SUM(F32:F33)</f>
        <v>43</v>
      </c>
    </row>
    <row r="35" spans="1:6" s="155" customFormat="1" ht="24" customHeight="1" thickBot="1" thickTop="1">
      <c r="A35" s="569"/>
      <c r="B35" s="570" t="s">
        <v>167</v>
      </c>
      <c r="C35" s="571"/>
      <c r="D35" s="151">
        <f>D34+D31</f>
        <v>52</v>
      </c>
      <c r="E35" s="151">
        <f>E34+E31</f>
        <v>34</v>
      </c>
      <c r="F35" s="151">
        <f>F34+F31</f>
        <v>86</v>
      </c>
    </row>
    <row r="36" spans="1:6" s="155" customFormat="1" ht="24" customHeight="1" thickBot="1" thickTop="1">
      <c r="A36" s="563" t="s">
        <v>141</v>
      </c>
      <c r="B36" s="49">
        <v>3</v>
      </c>
      <c r="C36" s="50" t="s">
        <v>109</v>
      </c>
      <c r="D36" s="43">
        <v>0</v>
      </c>
      <c r="E36" s="43">
        <v>7</v>
      </c>
      <c r="F36" s="43">
        <f>SUM(D36:E36)</f>
        <v>7</v>
      </c>
    </row>
    <row r="37" spans="1:6" s="155" customFormat="1" ht="24" customHeight="1" thickBot="1" thickTop="1">
      <c r="A37" s="563"/>
      <c r="B37" s="570" t="s">
        <v>167</v>
      </c>
      <c r="C37" s="571"/>
      <c r="D37" s="151">
        <f>SUM(D36)</f>
        <v>0</v>
      </c>
      <c r="E37" s="151">
        <f>SUM(E36)</f>
        <v>7</v>
      </c>
      <c r="F37" s="151">
        <f>SUM(D37:E37)</f>
        <v>7</v>
      </c>
    </row>
    <row r="38" spans="1:6" s="155" customFormat="1" ht="24" customHeight="1" thickBot="1" thickTop="1">
      <c r="A38" s="569" t="s">
        <v>19</v>
      </c>
      <c r="B38" s="41" t="s">
        <v>34</v>
      </c>
      <c r="C38" s="45" t="s">
        <v>19</v>
      </c>
      <c r="D38" s="44">
        <v>1</v>
      </c>
      <c r="E38" s="44">
        <v>9</v>
      </c>
      <c r="F38" s="44">
        <f>SUM(D38:E38)</f>
        <v>10</v>
      </c>
    </row>
    <row r="39" spans="1:6" s="155" customFormat="1" ht="24" customHeight="1" thickBot="1" thickTop="1">
      <c r="A39" s="569"/>
      <c r="B39" s="41" t="s">
        <v>35</v>
      </c>
      <c r="C39" s="45" t="s">
        <v>19</v>
      </c>
      <c r="D39" s="44">
        <v>3</v>
      </c>
      <c r="E39" s="44">
        <v>11</v>
      </c>
      <c r="F39" s="44">
        <f>SUM(D39:E39)</f>
        <v>14</v>
      </c>
    </row>
    <row r="40" spans="1:6" s="155" customFormat="1" ht="24" customHeight="1" thickBot="1" thickTop="1">
      <c r="A40" s="569"/>
      <c r="B40" s="570" t="s">
        <v>167</v>
      </c>
      <c r="C40" s="571"/>
      <c r="D40" s="159">
        <f>SUM(D38:D39)</f>
        <v>4</v>
      </c>
      <c r="E40" s="159">
        <f>SUM(E38:E39)</f>
        <v>20</v>
      </c>
      <c r="F40" s="159">
        <f>SUM(F38:F39)</f>
        <v>24</v>
      </c>
    </row>
    <row r="41" spans="1:6" s="146" customFormat="1" ht="24" customHeight="1" thickBot="1" thickTop="1">
      <c r="A41" s="569" t="s">
        <v>142</v>
      </c>
      <c r="B41" s="46" t="s">
        <v>37</v>
      </c>
      <c r="C41" s="45" t="s">
        <v>20</v>
      </c>
      <c r="D41" s="44">
        <v>2</v>
      </c>
      <c r="E41" s="44">
        <v>15</v>
      </c>
      <c r="F41" s="44">
        <f>SUM(D41:E41)</f>
        <v>17</v>
      </c>
    </row>
    <row r="42" spans="1:6" s="155" customFormat="1" ht="24" customHeight="1" thickBot="1" thickTop="1">
      <c r="A42" s="569"/>
      <c r="B42" s="570" t="s">
        <v>167</v>
      </c>
      <c r="C42" s="571"/>
      <c r="D42" s="159">
        <f>SUM(D41)</f>
        <v>2</v>
      </c>
      <c r="E42" s="159">
        <f>SUM(E41)</f>
        <v>15</v>
      </c>
      <c r="F42" s="159">
        <f>SUM(F41)</f>
        <v>17</v>
      </c>
    </row>
    <row r="43" spans="1:6" s="155" customFormat="1" ht="24" customHeight="1" thickBot="1" thickTop="1">
      <c r="A43" s="569" t="s">
        <v>140</v>
      </c>
      <c r="B43" s="47" t="s">
        <v>34</v>
      </c>
      <c r="C43" s="52" t="s">
        <v>21</v>
      </c>
      <c r="D43" s="48">
        <v>0</v>
      </c>
      <c r="E43" s="48">
        <v>36</v>
      </c>
      <c r="F43" s="48">
        <f>SUM(D43:E43)</f>
        <v>36</v>
      </c>
    </row>
    <row r="44" spans="1:6" s="146" customFormat="1" ht="24" customHeight="1" thickBot="1" thickTop="1">
      <c r="A44" s="569"/>
      <c r="B44" s="53" t="s">
        <v>35</v>
      </c>
      <c r="C44" s="52" t="s">
        <v>21</v>
      </c>
      <c r="D44" s="48">
        <v>0</v>
      </c>
      <c r="E44" s="48">
        <v>29</v>
      </c>
      <c r="F44" s="48">
        <f>SUM(D44:E44)</f>
        <v>29</v>
      </c>
    </row>
    <row r="45" spans="1:6" s="155" customFormat="1" ht="24" customHeight="1" thickBot="1" thickTop="1">
      <c r="A45" s="569"/>
      <c r="B45" s="566" t="s">
        <v>4</v>
      </c>
      <c r="C45" s="567"/>
      <c r="D45" s="160">
        <f>SUM(D43:D44)</f>
        <v>0</v>
      </c>
      <c r="E45" s="160">
        <f>SUM(E43:E44)</f>
        <v>65</v>
      </c>
      <c r="F45" s="160">
        <f>SUM(F43:F44)</f>
        <v>65</v>
      </c>
    </row>
    <row r="46" spans="1:6" s="146" customFormat="1" ht="24" customHeight="1" thickBot="1" thickTop="1">
      <c r="A46" s="569"/>
      <c r="B46" s="53" t="s">
        <v>34</v>
      </c>
      <c r="C46" s="52" t="s">
        <v>22</v>
      </c>
      <c r="D46" s="48">
        <v>0</v>
      </c>
      <c r="E46" s="48">
        <v>28</v>
      </c>
      <c r="F46" s="48">
        <f>SUM(D46:E46)</f>
        <v>28</v>
      </c>
    </row>
    <row r="47" spans="1:6" s="155" customFormat="1" ht="24" customHeight="1" thickBot="1" thickTop="1">
      <c r="A47" s="569"/>
      <c r="B47" s="53" t="s">
        <v>35</v>
      </c>
      <c r="C47" s="52" t="s">
        <v>22</v>
      </c>
      <c r="D47" s="48">
        <v>0</v>
      </c>
      <c r="E47" s="48">
        <v>23</v>
      </c>
      <c r="F47" s="48">
        <f>SUM(D47:E47)</f>
        <v>23</v>
      </c>
    </row>
    <row r="48" spans="1:6" s="155" customFormat="1" ht="24" customHeight="1" thickBot="1" thickTop="1">
      <c r="A48" s="569"/>
      <c r="B48" s="566" t="s">
        <v>4</v>
      </c>
      <c r="C48" s="567"/>
      <c r="D48" s="160">
        <f>SUM(D46:D47)</f>
        <v>0</v>
      </c>
      <c r="E48" s="160">
        <f>SUM(E46:E47)</f>
        <v>51</v>
      </c>
      <c r="F48" s="160">
        <f>SUM(F46:F47)</f>
        <v>51</v>
      </c>
    </row>
    <row r="49" spans="1:6" s="146" customFormat="1" ht="24" customHeight="1" thickBot="1" thickTop="1">
      <c r="A49" s="569"/>
      <c r="B49" s="53" t="s">
        <v>34</v>
      </c>
      <c r="C49" s="52" t="s">
        <v>23</v>
      </c>
      <c r="D49" s="48">
        <v>0</v>
      </c>
      <c r="E49" s="48">
        <v>26</v>
      </c>
      <c r="F49" s="48">
        <f>SUM(D49:E49)</f>
        <v>26</v>
      </c>
    </row>
    <row r="50" spans="1:6" s="155" customFormat="1" ht="24" customHeight="1" thickBot="1" thickTop="1">
      <c r="A50" s="569"/>
      <c r="B50" s="53" t="s">
        <v>35</v>
      </c>
      <c r="C50" s="52" t="s">
        <v>23</v>
      </c>
      <c r="D50" s="48">
        <v>0</v>
      </c>
      <c r="E50" s="48">
        <v>22</v>
      </c>
      <c r="F50" s="48">
        <f>SUM(D50:E50)</f>
        <v>22</v>
      </c>
    </row>
    <row r="51" spans="1:6" s="155" customFormat="1" ht="24" customHeight="1" thickBot="1" thickTop="1">
      <c r="A51" s="569"/>
      <c r="B51" s="566" t="s">
        <v>4</v>
      </c>
      <c r="C51" s="567"/>
      <c r="D51" s="160">
        <f>SUM(D49:D50)</f>
        <v>0</v>
      </c>
      <c r="E51" s="160">
        <f>SUM(E49:E50)</f>
        <v>48</v>
      </c>
      <c r="F51" s="160">
        <f>SUM(F49:F50)</f>
        <v>48</v>
      </c>
    </row>
    <row r="52" spans="1:6" s="146" customFormat="1" ht="24" customHeight="1" thickBot="1" thickTop="1">
      <c r="A52" s="569"/>
      <c r="B52" s="49">
        <v>3</v>
      </c>
      <c r="C52" s="50" t="s">
        <v>73</v>
      </c>
      <c r="D52" s="51">
        <v>0</v>
      </c>
      <c r="E52" s="51">
        <v>10</v>
      </c>
      <c r="F52" s="51">
        <f aca="true" t="shared" si="0" ref="F52:F57">SUM(D52:E52)</f>
        <v>10</v>
      </c>
    </row>
    <row r="53" spans="1:6" s="155" customFormat="1" ht="24" customHeight="1" thickBot="1" thickTop="1">
      <c r="A53" s="569"/>
      <c r="B53" s="578" t="s">
        <v>4</v>
      </c>
      <c r="C53" s="579"/>
      <c r="D53" s="154">
        <f>SUM(D52)</f>
        <v>0</v>
      </c>
      <c r="E53" s="154">
        <f>SUM(E52)</f>
        <v>10</v>
      </c>
      <c r="F53" s="154">
        <f t="shared" si="0"/>
        <v>10</v>
      </c>
    </row>
    <row r="54" spans="1:6" s="155" customFormat="1" ht="24" customHeight="1" thickBot="1" thickTop="1">
      <c r="A54" s="569"/>
      <c r="B54" s="53" t="s">
        <v>34</v>
      </c>
      <c r="C54" s="52" t="s">
        <v>24</v>
      </c>
      <c r="D54" s="48">
        <v>3</v>
      </c>
      <c r="E54" s="48">
        <v>30</v>
      </c>
      <c r="F54" s="48">
        <f t="shared" si="0"/>
        <v>33</v>
      </c>
    </row>
    <row r="55" spans="1:6" s="146" customFormat="1" ht="24" customHeight="1" thickBot="1" thickTop="1">
      <c r="A55" s="569"/>
      <c r="B55" s="53" t="s">
        <v>35</v>
      </c>
      <c r="C55" s="52" t="s">
        <v>24</v>
      </c>
      <c r="D55" s="48">
        <v>8</v>
      </c>
      <c r="E55" s="48">
        <v>18</v>
      </c>
      <c r="F55" s="48">
        <f t="shared" si="0"/>
        <v>26</v>
      </c>
    </row>
    <row r="56" spans="1:6" s="155" customFormat="1" ht="24" customHeight="1" thickBot="1" thickTop="1">
      <c r="A56" s="569"/>
      <c r="B56" s="53" t="s">
        <v>36</v>
      </c>
      <c r="C56" s="52" t="s">
        <v>24</v>
      </c>
      <c r="D56" s="48">
        <v>7</v>
      </c>
      <c r="E56" s="48">
        <v>22</v>
      </c>
      <c r="F56" s="48">
        <f t="shared" si="0"/>
        <v>29</v>
      </c>
    </row>
    <row r="57" spans="1:6" s="155" customFormat="1" ht="24" customHeight="1" thickBot="1" thickTop="1">
      <c r="A57" s="569"/>
      <c r="B57" s="53" t="s">
        <v>74</v>
      </c>
      <c r="C57" s="52" t="s">
        <v>24</v>
      </c>
      <c r="D57" s="48">
        <v>5</v>
      </c>
      <c r="E57" s="48">
        <v>16</v>
      </c>
      <c r="F57" s="48">
        <f t="shared" si="0"/>
        <v>21</v>
      </c>
    </row>
    <row r="58" spans="1:6" s="155" customFormat="1" ht="24" customHeight="1" thickBot="1" thickTop="1">
      <c r="A58" s="569"/>
      <c r="B58" s="566" t="s">
        <v>4</v>
      </c>
      <c r="C58" s="567"/>
      <c r="D58" s="160">
        <f>SUM(D54:D57)</f>
        <v>23</v>
      </c>
      <c r="E58" s="160">
        <f>SUM(E54:E57)</f>
        <v>86</v>
      </c>
      <c r="F58" s="160">
        <f>SUM(F54:F57)</f>
        <v>109</v>
      </c>
    </row>
    <row r="59" spans="1:6" s="155" customFormat="1" ht="24" customHeight="1" thickBot="1" thickTop="1">
      <c r="A59" s="569"/>
      <c r="B59" s="570" t="s">
        <v>167</v>
      </c>
      <c r="C59" s="571"/>
      <c r="D59" s="161">
        <f>D58+D53+D51+D48+D45</f>
        <v>23</v>
      </c>
      <c r="E59" s="161">
        <f>E58+E53+E51+E48+E45</f>
        <v>260</v>
      </c>
      <c r="F59" s="161">
        <f>F58+F53+F51+F48+F45</f>
        <v>283</v>
      </c>
    </row>
    <row r="60" spans="1:6" s="155" customFormat="1" ht="24" customHeight="1" thickBot="1" thickTop="1">
      <c r="A60" s="576" t="s">
        <v>143</v>
      </c>
      <c r="B60" s="53" t="s">
        <v>37</v>
      </c>
      <c r="C60" s="52" t="s">
        <v>31</v>
      </c>
      <c r="D60" s="48">
        <v>2</v>
      </c>
      <c r="E60" s="48">
        <v>9</v>
      </c>
      <c r="F60" s="48">
        <f>SUM(D60:E60)</f>
        <v>11</v>
      </c>
    </row>
    <row r="61" spans="1:6" s="146" customFormat="1" ht="24" customHeight="1" thickBot="1" thickTop="1">
      <c r="A61" s="577"/>
      <c r="B61" s="566" t="s">
        <v>4</v>
      </c>
      <c r="C61" s="567"/>
      <c r="D61" s="160">
        <f>SUM(D60)</f>
        <v>2</v>
      </c>
      <c r="E61" s="160">
        <f>SUM(E60)</f>
        <v>9</v>
      </c>
      <c r="F61" s="160">
        <f>SUM(F60)</f>
        <v>11</v>
      </c>
    </row>
    <row r="62" spans="1:6" s="155" customFormat="1" ht="24" customHeight="1" thickBot="1" thickTop="1">
      <c r="A62" s="577"/>
      <c r="B62" s="53" t="s">
        <v>37</v>
      </c>
      <c r="C62" s="52" t="s">
        <v>32</v>
      </c>
      <c r="D62" s="48">
        <v>2</v>
      </c>
      <c r="E62" s="48">
        <v>9</v>
      </c>
      <c r="F62" s="48">
        <f>SUM(D62:E62)</f>
        <v>11</v>
      </c>
    </row>
    <row r="63" spans="1:6" s="146" customFormat="1" ht="24" customHeight="1" thickBot="1" thickTop="1">
      <c r="A63" s="577"/>
      <c r="B63" s="566" t="s">
        <v>4</v>
      </c>
      <c r="C63" s="567"/>
      <c r="D63" s="160">
        <f>SUM(D62)</f>
        <v>2</v>
      </c>
      <c r="E63" s="160">
        <f>SUM(E62)</f>
        <v>9</v>
      </c>
      <c r="F63" s="160">
        <f>SUM(F62)</f>
        <v>11</v>
      </c>
    </row>
    <row r="64" spans="1:6" s="155" customFormat="1" ht="24" customHeight="1" thickBot="1" thickTop="1">
      <c r="A64" s="577"/>
      <c r="B64" s="53" t="s">
        <v>37</v>
      </c>
      <c r="C64" s="52" t="s">
        <v>33</v>
      </c>
      <c r="D64" s="48">
        <v>4</v>
      </c>
      <c r="E64" s="48">
        <v>2</v>
      </c>
      <c r="F64" s="48">
        <f>SUM(D64:E64)</f>
        <v>6</v>
      </c>
    </row>
    <row r="65" spans="1:6" s="146" customFormat="1" ht="24" customHeight="1" thickBot="1" thickTop="1">
      <c r="A65" s="577"/>
      <c r="B65" s="566" t="s">
        <v>4</v>
      </c>
      <c r="C65" s="567"/>
      <c r="D65" s="160">
        <f>SUM(D64)</f>
        <v>4</v>
      </c>
      <c r="E65" s="160">
        <f>SUM(E64)</f>
        <v>2</v>
      </c>
      <c r="F65" s="160">
        <f>SUM(F64)</f>
        <v>6</v>
      </c>
    </row>
    <row r="66" spans="1:6" ht="24" customHeight="1" thickBot="1" thickTop="1">
      <c r="A66" s="577"/>
      <c r="B66" s="53" t="s">
        <v>34</v>
      </c>
      <c r="C66" s="52" t="s">
        <v>25</v>
      </c>
      <c r="D66" s="48">
        <v>8</v>
      </c>
      <c r="E66" s="48">
        <v>17</v>
      </c>
      <c r="F66" s="48">
        <f>SUM(D66:E66)</f>
        <v>25</v>
      </c>
    </row>
    <row r="67" spans="1:6" s="156" customFormat="1" ht="24" customHeight="1" thickBot="1" thickTop="1">
      <c r="A67" s="577"/>
      <c r="B67" s="53" t="s">
        <v>35</v>
      </c>
      <c r="C67" s="52" t="s">
        <v>25</v>
      </c>
      <c r="D67" s="48">
        <v>5</v>
      </c>
      <c r="E67" s="48">
        <v>8</v>
      </c>
      <c r="F67" s="48">
        <f>SUM(D67:E67)</f>
        <v>13</v>
      </c>
    </row>
    <row r="68" spans="1:6" s="156" customFormat="1" ht="24" customHeight="1" thickBot="1" thickTop="1">
      <c r="A68" s="577"/>
      <c r="B68" s="566" t="s">
        <v>4</v>
      </c>
      <c r="C68" s="567"/>
      <c r="D68" s="160">
        <f>SUM(D66:D67)</f>
        <v>13</v>
      </c>
      <c r="E68" s="160">
        <f>SUM(E66:E67)</f>
        <v>25</v>
      </c>
      <c r="F68" s="160">
        <f>SUM(F66:F67)</f>
        <v>38</v>
      </c>
    </row>
    <row r="69" spans="1:6" s="156" customFormat="1" ht="24" customHeight="1" thickBot="1" thickTop="1">
      <c r="A69" s="577"/>
      <c r="B69" s="570" t="s">
        <v>167</v>
      </c>
      <c r="C69" s="571"/>
      <c r="D69" s="161">
        <f>D68+D65+D63+D61</f>
        <v>21</v>
      </c>
      <c r="E69" s="161">
        <f>E68+E65+E63+E61</f>
        <v>45</v>
      </c>
      <c r="F69" s="161">
        <f>F68+F65+F63+F61</f>
        <v>66</v>
      </c>
    </row>
    <row r="70" spans="1:6" ht="24" customHeight="1" thickBot="1" thickTop="1">
      <c r="A70" s="580" t="s">
        <v>82</v>
      </c>
      <c r="B70" s="581" t="s">
        <v>56</v>
      </c>
      <c r="C70" s="582"/>
      <c r="D70" s="54">
        <f>D9-D8+D17-D12+D20+D28+D35+D37+D40+D42+D59-D52+D69</f>
        <v>424</v>
      </c>
      <c r="E70" s="54">
        <f>E9-E8+E17-E12+E20+E28+E35+E37+E40+E42+E59-E52+E69</f>
        <v>380</v>
      </c>
      <c r="F70" s="55">
        <f>SUM(D70:E70)</f>
        <v>804</v>
      </c>
    </row>
    <row r="71" spans="1:6" s="156" customFormat="1" ht="24" customHeight="1" thickBot="1" thickTop="1">
      <c r="A71" s="580"/>
      <c r="B71" s="581" t="s">
        <v>57</v>
      </c>
      <c r="C71" s="582"/>
      <c r="D71" s="54">
        <f>D8+D12+D52</f>
        <v>21</v>
      </c>
      <c r="E71" s="54">
        <f>E8+E12+E52</f>
        <v>10</v>
      </c>
      <c r="F71" s="55">
        <f>SUM(D71:E71)</f>
        <v>31</v>
      </c>
    </row>
    <row r="72" spans="1:6" ht="25.5" thickBot="1" thickTop="1">
      <c r="A72" s="564" t="s">
        <v>210</v>
      </c>
      <c r="B72" s="565"/>
      <c r="C72" s="214" t="s">
        <v>4</v>
      </c>
      <c r="D72" s="162">
        <f>SUM(D71,D70)</f>
        <v>445</v>
      </c>
      <c r="E72" s="162">
        <f>SUM(E71,E70)</f>
        <v>390</v>
      </c>
      <c r="F72" s="162">
        <f>SUM(F70:F71)</f>
        <v>835</v>
      </c>
    </row>
    <row r="73" ht="24" thickTop="1">
      <c r="A73" s="6"/>
    </row>
    <row r="74" spans="1:6" s="156" customFormat="1" ht="23.25">
      <c r="A74" s="12"/>
      <c r="B74" s="12"/>
      <c r="C74" s="12"/>
      <c r="D74" s="12"/>
      <c r="E74" s="12"/>
      <c r="F74" s="12"/>
    </row>
  </sheetData>
  <sheetProtection/>
  <mergeCells count="40">
    <mergeCell ref="B53:C53"/>
    <mergeCell ref="B51:C51"/>
    <mergeCell ref="B58:C58"/>
    <mergeCell ref="B68:C68"/>
    <mergeCell ref="A70:A71"/>
    <mergeCell ref="B70:C70"/>
    <mergeCell ref="B71:C71"/>
    <mergeCell ref="B69:C69"/>
    <mergeCell ref="B59:C59"/>
    <mergeCell ref="A60:A69"/>
    <mergeCell ref="A2:F2"/>
    <mergeCell ref="B13:C13"/>
    <mergeCell ref="B28:C28"/>
    <mergeCell ref="A29:A35"/>
    <mergeCell ref="A21:A28"/>
    <mergeCell ref="B9:C9"/>
    <mergeCell ref="A5:A9"/>
    <mergeCell ref="B17:C17"/>
    <mergeCell ref="A10:A17"/>
    <mergeCell ref="A18:A20"/>
    <mergeCell ref="B16:C16"/>
    <mergeCell ref="B20:C20"/>
    <mergeCell ref="B23:C23"/>
    <mergeCell ref="B27:C27"/>
    <mergeCell ref="A36:A37"/>
    <mergeCell ref="A72:B72"/>
    <mergeCell ref="B63:C63"/>
    <mergeCell ref="B65:C65"/>
    <mergeCell ref="B31:C31"/>
    <mergeCell ref="B34:C34"/>
    <mergeCell ref="A41:A42"/>
    <mergeCell ref="A43:A59"/>
    <mergeCell ref="B37:C37"/>
    <mergeCell ref="B40:C40"/>
    <mergeCell ref="B35:C35"/>
    <mergeCell ref="A38:A40"/>
    <mergeCell ref="B61:C61"/>
    <mergeCell ref="B42:C42"/>
    <mergeCell ref="B45:C45"/>
    <mergeCell ref="B48:C4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  <rowBreaks count="2" manualBreakCount="2">
    <brk id="28" max="255" man="1"/>
    <brk id="5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67"/>
  <sheetViews>
    <sheetView view="pageBreakPreview" zoomScaleSheetLayoutView="100" zoomScalePageLayoutView="0" workbookViewId="0" topLeftCell="A1">
      <selection activeCell="D5" sqref="D5:F67"/>
    </sheetView>
  </sheetViews>
  <sheetFormatPr defaultColWidth="9.140625" defaultRowHeight="23.25"/>
  <cols>
    <col min="1" max="1" width="26.57421875" style="296" customWidth="1"/>
    <col min="2" max="2" width="9.140625" style="296" customWidth="1"/>
    <col min="3" max="3" width="30.8515625" style="296" customWidth="1"/>
    <col min="4" max="5" width="9.140625" style="296" customWidth="1"/>
    <col min="6" max="6" width="21.57421875" style="296" customWidth="1"/>
    <col min="7" max="16384" width="9.140625" style="296" customWidth="1"/>
  </cols>
  <sheetData>
    <row r="1" spans="1:6" ht="27.75">
      <c r="A1" s="588" t="s">
        <v>514</v>
      </c>
      <c r="B1" s="588"/>
      <c r="C1" s="588"/>
      <c r="D1" s="588"/>
      <c r="E1" s="588"/>
      <c r="F1" s="588"/>
    </row>
    <row r="2" spans="1:6" ht="27.75">
      <c r="A2" s="588" t="s">
        <v>513</v>
      </c>
      <c r="B2" s="588"/>
      <c r="C2" s="588"/>
      <c r="D2" s="588"/>
      <c r="E2" s="588"/>
      <c r="F2" s="588"/>
    </row>
    <row r="3" spans="1:6" ht="28.5" thickBot="1">
      <c r="A3" s="312"/>
      <c r="B3" s="311" t="s">
        <v>229</v>
      </c>
      <c r="C3" s="589"/>
      <c r="D3" s="589"/>
      <c r="E3" s="589"/>
      <c r="F3" s="589"/>
    </row>
    <row r="4" spans="1:6" ht="29.25" thickBot="1" thickTop="1">
      <c r="A4" s="309" t="s">
        <v>133</v>
      </c>
      <c r="B4" s="310" t="s">
        <v>0</v>
      </c>
      <c r="C4" s="309" t="s">
        <v>1</v>
      </c>
      <c r="D4" s="309" t="s">
        <v>2</v>
      </c>
      <c r="E4" s="309" t="s">
        <v>3</v>
      </c>
      <c r="F4" s="309" t="s">
        <v>4</v>
      </c>
    </row>
    <row r="5" spans="1:6" ht="25.5" thickBot="1" thickTop="1">
      <c r="A5" s="583" t="s">
        <v>228</v>
      </c>
      <c r="B5" s="303" t="s">
        <v>34</v>
      </c>
      <c r="C5" s="302" t="s">
        <v>8</v>
      </c>
      <c r="D5" s="390"/>
      <c r="E5" s="390"/>
      <c r="F5" s="301"/>
    </row>
    <row r="6" spans="1:6" ht="24.75" customHeight="1" thickBot="1" thickTop="1">
      <c r="A6" s="584"/>
      <c r="B6" s="303" t="s">
        <v>35</v>
      </c>
      <c r="C6" s="302" t="s">
        <v>8</v>
      </c>
      <c r="D6" s="390"/>
      <c r="E6" s="390"/>
      <c r="F6" s="301"/>
    </row>
    <row r="7" spans="1:6" ht="24.75" customHeight="1" thickBot="1" thickTop="1">
      <c r="A7" s="584"/>
      <c r="B7" s="303" t="s">
        <v>36</v>
      </c>
      <c r="C7" s="302" t="s">
        <v>8</v>
      </c>
      <c r="D7" s="390"/>
      <c r="E7" s="390"/>
      <c r="F7" s="301"/>
    </row>
    <row r="8" spans="1:6" ht="24.75" customHeight="1" thickBot="1" thickTop="1">
      <c r="A8" s="584"/>
      <c r="B8" s="303" t="s">
        <v>74</v>
      </c>
      <c r="C8" s="302" t="s">
        <v>107</v>
      </c>
      <c r="D8" s="390"/>
      <c r="E8" s="390"/>
      <c r="F8" s="301"/>
    </row>
    <row r="9" spans="1:6" ht="24.75" customHeight="1" thickBot="1" thickTop="1">
      <c r="A9" s="584"/>
      <c r="B9" s="303" t="s">
        <v>494</v>
      </c>
      <c r="C9" s="302" t="s">
        <v>102</v>
      </c>
      <c r="D9" s="390"/>
      <c r="E9" s="390"/>
      <c r="F9" s="301"/>
    </row>
    <row r="10" spans="1:6" ht="24.75" customHeight="1" thickBot="1" thickTop="1">
      <c r="A10" s="585"/>
      <c r="B10" s="586" t="s">
        <v>167</v>
      </c>
      <c r="C10" s="587"/>
      <c r="D10" s="300"/>
      <c r="E10" s="300"/>
      <c r="F10" s="300"/>
    </row>
    <row r="11" spans="1:6" ht="25.5" thickBot="1" thickTop="1">
      <c r="A11" s="583" t="s">
        <v>227</v>
      </c>
      <c r="B11" s="303" t="s">
        <v>34</v>
      </c>
      <c r="C11" s="302" t="s">
        <v>12</v>
      </c>
      <c r="D11" s="390"/>
      <c r="E11" s="390"/>
      <c r="F11" s="301"/>
    </row>
    <row r="12" spans="1:6" ht="25.5" thickBot="1" thickTop="1">
      <c r="A12" s="584"/>
      <c r="B12" s="303" t="s">
        <v>35</v>
      </c>
      <c r="C12" s="302" t="s">
        <v>12</v>
      </c>
      <c r="D12" s="390"/>
      <c r="E12" s="390"/>
      <c r="F12" s="301"/>
    </row>
    <row r="13" spans="1:6" ht="25.5" thickBot="1" thickTop="1">
      <c r="A13" s="584"/>
      <c r="B13" s="303" t="s">
        <v>36</v>
      </c>
      <c r="C13" s="302" t="s">
        <v>81</v>
      </c>
      <c r="D13" s="390"/>
      <c r="E13" s="390"/>
      <c r="F13" s="301"/>
    </row>
    <row r="14" spans="1:6" ht="25.5" thickBot="1" thickTop="1">
      <c r="A14" s="585"/>
      <c r="B14" s="586" t="s">
        <v>167</v>
      </c>
      <c r="C14" s="587"/>
      <c r="D14" s="300"/>
      <c r="E14" s="300"/>
      <c r="F14" s="300"/>
    </row>
    <row r="15" spans="1:6" ht="25.5" thickBot="1" thickTop="1">
      <c r="A15" s="583" t="s">
        <v>226</v>
      </c>
      <c r="B15" s="303" t="s">
        <v>34</v>
      </c>
      <c r="C15" s="302" t="s">
        <v>13</v>
      </c>
      <c r="D15" s="391"/>
      <c r="E15" s="391"/>
      <c r="F15" s="301"/>
    </row>
    <row r="16" spans="1:6" ht="25.5" thickBot="1" thickTop="1">
      <c r="A16" s="585"/>
      <c r="B16" s="586" t="s">
        <v>167</v>
      </c>
      <c r="C16" s="587"/>
      <c r="D16" s="300"/>
      <c r="E16" s="300"/>
      <c r="F16" s="300"/>
    </row>
    <row r="17" spans="1:6" ht="25.5" thickBot="1" thickTop="1">
      <c r="A17" s="583" t="s">
        <v>225</v>
      </c>
      <c r="B17" s="303" t="s">
        <v>34</v>
      </c>
      <c r="C17" s="304" t="s">
        <v>224</v>
      </c>
      <c r="D17" s="391"/>
      <c r="E17" s="391"/>
      <c r="F17" s="301"/>
    </row>
    <row r="18" spans="1:6" ht="25.5" thickBot="1" thickTop="1">
      <c r="A18" s="585"/>
      <c r="B18" s="586" t="s">
        <v>167</v>
      </c>
      <c r="C18" s="587"/>
      <c r="D18" s="300"/>
      <c r="E18" s="300"/>
      <c r="F18" s="300"/>
    </row>
    <row r="19" spans="1:6" ht="25.5" thickBot="1" thickTop="1">
      <c r="A19" s="583" t="s">
        <v>223</v>
      </c>
      <c r="B19" s="303" t="s">
        <v>34</v>
      </c>
      <c r="C19" s="304" t="s">
        <v>15</v>
      </c>
      <c r="D19" s="390"/>
      <c r="E19" s="390"/>
      <c r="F19" s="299"/>
    </row>
    <row r="20" spans="1:6" ht="24.75" customHeight="1" thickBot="1" thickTop="1">
      <c r="A20" s="584"/>
      <c r="B20" s="303" t="s">
        <v>35</v>
      </c>
      <c r="C20" s="304" t="s">
        <v>15</v>
      </c>
      <c r="D20" s="390"/>
      <c r="E20" s="390"/>
      <c r="F20" s="301"/>
    </row>
    <row r="21" spans="1:6" ht="24.75" customHeight="1" thickBot="1" thickTop="1">
      <c r="A21" s="584"/>
      <c r="B21" s="303" t="s">
        <v>36</v>
      </c>
      <c r="C21" s="304" t="s">
        <v>15</v>
      </c>
      <c r="D21" s="390"/>
      <c r="E21" s="390"/>
      <c r="F21" s="301"/>
    </row>
    <row r="22" spans="1:6" ht="24.75" customHeight="1" thickBot="1" thickTop="1">
      <c r="A22" s="585"/>
      <c r="B22" s="586" t="s">
        <v>167</v>
      </c>
      <c r="C22" s="587"/>
      <c r="D22" s="300"/>
      <c r="E22" s="300"/>
      <c r="F22" s="300"/>
    </row>
    <row r="23" spans="1:6" ht="25.5" thickBot="1" thickTop="1">
      <c r="A23" s="583" t="s">
        <v>221</v>
      </c>
      <c r="B23" s="303" t="s">
        <v>34</v>
      </c>
      <c r="C23" s="302" t="s">
        <v>16</v>
      </c>
      <c r="D23" s="390"/>
      <c r="E23" s="390"/>
      <c r="F23" s="301"/>
    </row>
    <row r="24" spans="1:6" ht="24.75" customHeight="1" thickBot="1" thickTop="1">
      <c r="A24" s="584"/>
      <c r="B24" s="303" t="s">
        <v>35</v>
      </c>
      <c r="C24" s="302" t="s">
        <v>16</v>
      </c>
      <c r="D24" s="390"/>
      <c r="E24" s="390"/>
      <c r="F24" s="301"/>
    </row>
    <row r="25" spans="1:6" ht="24.75" customHeight="1" thickBot="1" thickTop="1">
      <c r="A25" s="584"/>
      <c r="B25" s="303" t="s">
        <v>36</v>
      </c>
      <c r="C25" s="302" t="s">
        <v>16</v>
      </c>
      <c r="D25" s="390"/>
      <c r="E25" s="390"/>
      <c r="F25" s="301"/>
    </row>
    <row r="26" spans="1:6" ht="24.75" customHeight="1" thickBot="1" thickTop="1">
      <c r="A26" s="585"/>
      <c r="B26" s="586" t="s">
        <v>167</v>
      </c>
      <c r="C26" s="587"/>
      <c r="D26" s="300"/>
      <c r="E26" s="300"/>
      <c r="F26" s="300"/>
    </row>
    <row r="27" spans="1:6" ht="24.75" customHeight="1" thickBot="1" thickTop="1">
      <c r="A27" s="583" t="s">
        <v>222</v>
      </c>
      <c r="B27" s="303" t="s">
        <v>34</v>
      </c>
      <c r="C27" s="302" t="s">
        <v>17</v>
      </c>
      <c r="D27" s="391"/>
      <c r="E27" s="391"/>
      <c r="F27" s="301"/>
    </row>
    <row r="28" spans="1:6" ht="25.5" thickBot="1" thickTop="1">
      <c r="A28" s="585"/>
      <c r="B28" s="586" t="s">
        <v>167</v>
      </c>
      <c r="C28" s="587"/>
      <c r="D28" s="300"/>
      <c r="E28" s="300"/>
      <c r="F28" s="300"/>
    </row>
    <row r="29" spans="1:6" ht="25.5" thickBot="1" thickTop="1">
      <c r="A29" s="583" t="s">
        <v>18</v>
      </c>
      <c r="B29" s="303" t="s">
        <v>34</v>
      </c>
      <c r="C29" s="302" t="s">
        <v>18</v>
      </c>
      <c r="D29" s="391"/>
      <c r="E29" s="391"/>
      <c r="F29" s="301"/>
    </row>
    <row r="30" spans="1:6" ht="25.5" thickBot="1" thickTop="1">
      <c r="A30" s="585"/>
      <c r="B30" s="586" t="s">
        <v>167</v>
      </c>
      <c r="C30" s="587"/>
      <c r="D30" s="300"/>
      <c r="E30" s="300"/>
      <c r="F30" s="300"/>
    </row>
    <row r="31" spans="1:6" ht="24.75" customHeight="1" thickBot="1" thickTop="1">
      <c r="A31" s="583" t="s">
        <v>21</v>
      </c>
      <c r="B31" s="303" t="s">
        <v>34</v>
      </c>
      <c r="C31" s="302" t="s">
        <v>21</v>
      </c>
      <c r="D31" s="390"/>
      <c r="E31" s="390"/>
      <c r="F31" s="301"/>
    </row>
    <row r="32" spans="1:6" ht="24.75" customHeight="1" thickBot="1" thickTop="1">
      <c r="A32" s="584"/>
      <c r="B32" s="303" t="s">
        <v>35</v>
      </c>
      <c r="C32" s="302" t="s">
        <v>21</v>
      </c>
      <c r="D32" s="390"/>
      <c r="E32" s="390"/>
      <c r="F32" s="301"/>
    </row>
    <row r="33" spans="1:6" ht="24.75" customHeight="1" thickBot="1" thickTop="1">
      <c r="A33" s="584"/>
      <c r="B33" s="303" t="s">
        <v>36</v>
      </c>
      <c r="C33" s="302" t="s">
        <v>21</v>
      </c>
      <c r="D33" s="390"/>
      <c r="E33" s="390"/>
      <c r="F33" s="301"/>
    </row>
    <row r="34" spans="1:6" ht="25.5" thickBot="1" thickTop="1">
      <c r="A34" s="585"/>
      <c r="B34" s="586" t="s">
        <v>167</v>
      </c>
      <c r="C34" s="587"/>
      <c r="D34" s="300"/>
      <c r="E34" s="300"/>
      <c r="F34" s="300"/>
    </row>
    <row r="35" spans="1:6" ht="24.75" customHeight="1" thickBot="1" thickTop="1">
      <c r="A35" s="583" t="s">
        <v>54</v>
      </c>
      <c r="B35" s="303" t="s">
        <v>34</v>
      </c>
      <c r="C35" s="302" t="s">
        <v>54</v>
      </c>
      <c r="D35" s="391"/>
      <c r="E35" s="391"/>
      <c r="F35" s="301"/>
    </row>
    <row r="36" spans="1:6" ht="24.75" customHeight="1" thickBot="1" thickTop="1">
      <c r="A36" s="584"/>
      <c r="B36" s="303" t="s">
        <v>35</v>
      </c>
      <c r="C36" s="302" t="s">
        <v>54</v>
      </c>
      <c r="D36" s="391"/>
      <c r="E36" s="391"/>
      <c r="F36" s="301"/>
    </row>
    <row r="37" spans="1:6" ht="25.5" thickBot="1" thickTop="1">
      <c r="A37" s="585"/>
      <c r="B37" s="586" t="s">
        <v>167</v>
      </c>
      <c r="C37" s="587"/>
      <c r="D37" s="300"/>
      <c r="E37" s="300"/>
      <c r="F37" s="300"/>
    </row>
    <row r="38" spans="1:6" ht="25.5" thickBot="1" thickTop="1">
      <c r="A38" s="590" t="s">
        <v>80</v>
      </c>
      <c r="B38" s="307" t="s">
        <v>37</v>
      </c>
      <c r="C38" s="308" t="s">
        <v>220</v>
      </c>
      <c r="D38" s="392"/>
      <c r="E38" s="392"/>
      <c r="F38" s="305"/>
    </row>
    <row r="39" spans="1:6" ht="25.5" thickBot="1" thickTop="1">
      <c r="A39" s="591"/>
      <c r="B39" s="586" t="s">
        <v>167</v>
      </c>
      <c r="C39" s="587"/>
      <c r="D39" s="300"/>
      <c r="E39" s="300"/>
      <c r="F39" s="300"/>
    </row>
    <row r="40" spans="1:6" ht="25.5" thickBot="1" thickTop="1">
      <c r="A40" s="583" t="s">
        <v>22</v>
      </c>
      <c r="B40" s="303" t="s">
        <v>37</v>
      </c>
      <c r="C40" s="302" t="s">
        <v>22</v>
      </c>
      <c r="D40" s="391"/>
      <c r="E40" s="391"/>
      <c r="F40" s="301"/>
    </row>
    <row r="41" spans="1:6" ht="25.5" thickBot="1" thickTop="1">
      <c r="A41" s="585"/>
      <c r="B41" s="586" t="s">
        <v>167</v>
      </c>
      <c r="C41" s="587"/>
      <c r="D41" s="300"/>
      <c r="E41" s="300"/>
      <c r="F41" s="300"/>
    </row>
    <row r="42" spans="1:6" ht="24.75" customHeight="1" thickBot="1" thickTop="1">
      <c r="A42" s="583" t="s">
        <v>24</v>
      </c>
      <c r="B42" s="303" t="s">
        <v>34</v>
      </c>
      <c r="C42" s="302" t="s">
        <v>24</v>
      </c>
      <c r="D42" s="390"/>
      <c r="E42" s="390"/>
      <c r="F42" s="301"/>
    </row>
    <row r="43" spans="1:6" ht="24.75" customHeight="1" thickBot="1" thickTop="1">
      <c r="A43" s="584"/>
      <c r="B43" s="303" t="s">
        <v>35</v>
      </c>
      <c r="C43" s="302" t="s">
        <v>24</v>
      </c>
      <c r="D43" s="390"/>
      <c r="E43" s="390"/>
      <c r="F43" s="301"/>
    </row>
    <row r="44" spans="1:6" ht="24.75" customHeight="1" thickBot="1" thickTop="1">
      <c r="A44" s="584"/>
      <c r="B44" s="303" t="s">
        <v>36</v>
      </c>
      <c r="C44" s="302" t="s">
        <v>24</v>
      </c>
      <c r="D44" s="390"/>
      <c r="E44" s="390"/>
      <c r="F44" s="301"/>
    </row>
    <row r="45" spans="1:6" ht="24.75" customHeight="1" thickBot="1" thickTop="1">
      <c r="A45" s="584"/>
      <c r="B45" s="303" t="s">
        <v>74</v>
      </c>
      <c r="C45" s="302" t="s">
        <v>24</v>
      </c>
      <c r="D45" s="390"/>
      <c r="E45" s="390"/>
      <c r="F45" s="301"/>
    </row>
    <row r="46" spans="1:6" ht="25.5" thickBot="1" thickTop="1">
      <c r="A46" s="585"/>
      <c r="B46" s="586" t="s">
        <v>167</v>
      </c>
      <c r="C46" s="587"/>
      <c r="D46" s="300"/>
      <c r="E46" s="300"/>
      <c r="F46" s="300"/>
    </row>
    <row r="47" spans="1:6" ht="24.75" customHeight="1" thickBot="1" thickTop="1">
      <c r="A47" s="583" t="s">
        <v>25</v>
      </c>
      <c r="B47" s="303" t="s">
        <v>34</v>
      </c>
      <c r="C47" s="304" t="s">
        <v>219</v>
      </c>
      <c r="D47" s="391"/>
      <c r="E47" s="391"/>
      <c r="F47" s="301"/>
    </row>
    <row r="48" spans="1:6" ht="24.75" customHeight="1" thickBot="1" thickTop="1">
      <c r="A48" s="584"/>
      <c r="B48" s="303" t="s">
        <v>35</v>
      </c>
      <c r="C48" s="304" t="s">
        <v>219</v>
      </c>
      <c r="D48" s="391"/>
      <c r="E48" s="391"/>
      <c r="F48" s="301"/>
    </row>
    <row r="49" spans="1:6" ht="25.5" thickBot="1" thickTop="1">
      <c r="A49" s="585"/>
      <c r="B49" s="586" t="s">
        <v>167</v>
      </c>
      <c r="C49" s="587"/>
      <c r="D49" s="300"/>
      <c r="E49" s="300"/>
      <c r="F49" s="300"/>
    </row>
    <row r="50" spans="1:6" ht="25.5" thickBot="1" thickTop="1">
      <c r="A50" s="583" t="s">
        <v>218</v>
      </c>
      <c r="B50" s="307" t="s">
        <v>37</v>
      </c>
      <c r="C50" s="306" t="s">
        <v>217</v>
      </c>
      <c r="D50" s="392"/>
      <c r="E50" s="392"/>
      <c r="F50" s="305"/>
    </row>
    <row r="51" spans="1:6" ht="25.5" thickBot="1" thickTop="1">
      <c r="A51" s="585"/>
      <c r="B51" s="586" t="s">
        <v>167</v>
      </c>
      <c r="C51" s="587"/>
      <c r="D51" s="300"/>
      <c r="E51" s="300"/>
      <c r="F51" s="300"/>
    </row>
    <row r="52" spans="1:6" ht="25.5" thickBot="1" thickTop="1">
      <c r="A52" s="583" t="s">
        <v>79</v>
      </c>
      <c r="B52" s="303" t="s">
        <v>37</v>
      </c>
      <c r="C52" s="304" t="s">
        <v>79</v>
      </c>
      <c r="D52" s="391"/>
      <c r="E52" s="391"/>
      <c r="F52" s="301"/>
    </row>
    <row r="53" spans="1:6" ht="25.5" thickBot="1" thickTop="1">
      <c r="A53" s="585"/>
      <c r="B53" s="586" t="s">
        <v>167</v>
      </c>
      <c r="C53" s="587"/>
      <c r="D53" s="300"/>
      <c r="E53" s="300"/>
      <c r="F53" s="300"/>
    </row>
    <row r="54" spans="1:6" ht="25.5" thickBot="1" thickTop="1">
      <c r="A54" s="583" t="s">
        <v>105</v>
      </c>
      <c r="B54" s="303" t="s">
        <v>37</v>
      </c>
      <c r="C54" s="302" t="s">
        <v>105</v>
      </c>
      <c r="D54" s="391"/>
      <c r="E54" s="391"/>
      <c r="F54" s="301"/>
    </row>
    <row r="55" spans="1:6" ht="25.5" thickBot="1" thickTop="1">
      <c r="A55" s="585"/>
      <c r="B55" s="586" t="s">
        <v>167</v>
      </c>
      <c r="C55" s="587"/>
      <c r="D55" s="300"/>
      <c r="E55" s="300"/>
      <c r="F55" s="300"/>
    </row>
    <row r="56" spans="1:6" ht="25.5" thickBot="1" thickTop="1">
      <c r="A56" s="583" t="s">
        <v>31</v>
      </c>
      <c r="B56" s="303" t="s">
        <v>37</v>
      </c>
      <c r="C56" s="302" t="s">
        <v>31</v>
      </c>
      <c r="D56" s="391"/>
      <c r="E56" s="391"/>
      <c r="F56" s="301"/>
    </row>
    <row r="57" spans="1:6" ht="25.5" thickBot="1" thickTop="1">
      <c r="A57" s="585"/>
      <c r="B57" s="586" t="s">
        <v>167</v>
      </c>
      <c r="C57" s="587"/>
      <c r="D57" s="300"/>
      <c r="E57" s="300"/>
      <c r="F57" s="300"/>
    </row>
    <row r="58" spans="1:6" ht="24.75" customHeight="1" thickBot="1" thickTop="1">
      <c r="A58" s="583" t="s">
        <v>19</v>
      </c>
      <c r="B58" s="303" t="s">
        <v>34</v>
      </c>
      <c r="C58" s="302" t="s">
        <v>19</v>
      </c>
      <c r="D58" s="390"/>
      <c r="E58" s="390"/>
      <c r="F58" s="301"/>
    </row>
    <row r="59" spans="1:6" ht="24.75" customHeight="1" thickBot="1" thickTop="1">
      <c r="A59" s="584"/>
      <c r="B59" s="303" t="s">
        <v>35</v>
      </c>
      <c r="C59" s="302" t="s">
        <v>19</v>
      </c>
      <c r="D59" s="390"/>
      <c r="E59" s="390"/>
      <c r="F59" s="301"/>
    </row>
    <row r="60" spans="1:6" ht="25.5" thickBot="1" thickTop="1">
      <c r="A60" s="585"/>
      <c r="B60" s="586" t="s">
        <v>167</v>
      </c>
      <c r="C60" s="587"/>
      <c r="D60" s="300"/>
      <c r="E60" s="300"/>
      <c r="F60" s="300"/>
    </row>
    <row r="61" spans="1:6" ht="25.5" thickBot="1" thickTop="1">
      <c r="A61" s="583" t="s">
        <v>216</v>
      </c>
      <c r="B61" s="303" t="s">
        <v>37</v>
      </c>
      <c r="C61" s="302" t="s">
        <v>216</v>
      </c>
      <c r="D61" s="391"/>
      <c r="E61" s="391"/>
      <c r="F61" s="301"/>
    </row>
    <row r="62" spans="1:6" ht="25.5" thickBot="1" thickTop="1">
      <c r="A62" s="585"/>
      <c r="B62" s="586" t="s">
        <v>167</v>
      </c>
      <c r="C62" s="587"/>
      <c r="D62" s="300"/>
      <c r="E62" s="300"/>
      <c r="F62" s="300"/>
    </row>
    <row r="63" spans="1:6" ht="25.5" thickBot="1" thickTop="1">
      <c r="A63" s="583" t="s">
        <v>142</v>
      </c>
      <c r="B63" s="303" t="s">
        <v>37</v>
      </c>
      <c r="C63" s="302" t="s">
        <v>215</v>
      </c>
      <c r="D63" s="391"/>
      <c r="E63" s="391"/>
      <c r="F63" s="301"/>
    </row>
    <row r="64" spans="1:6" ht="25.5" thickBot="1" thickTop="1">
      <c r="A64" s="585"/>
      <c r="B64" s="586" t="s">
        <v>167</v>
      </c>
      <c r="C64" s="587"/>
      <c r="D64" s="300"/>
      <c r="E64" s="300"/>
      <c r="F64" s="300"/>
    </row>
    <row r="65" spans="1:6" ht="25.5" thickBot="1" thickTop="1">
      <c r="A65" s="592" t="s">
        <v>82</v>
      </c>
      <c r="B65" s="593"/>
      <c r="C65" s="299" t="s">
        <v>56</v>
      </c>
      <c r="D65" s="299"/>
      <c r="E65" s="299"/>
      <c r="F65" s="299"/>
    </row>
    <row r="66" spans="1:6" ht="25.5" thickBot="1" thickTop="1">
      <c r="A66" s="594"/>
      <c r="B66" s="595"/>
      <c r="C66" s="299" t="s">
        <v>57</v>
      </c>
      <c r="D66" s="299"/>
      <c r="E66" s="299"/>
      <c r="F66" s="299"/>
    </row>
    <row r="67" spans="1:6" ht="25.5" thickBot="1" thickTop="1">
      <c r="A67" s="297" t="s">
        <v>214</v>
      </c>
      <c r="B67" s="298" t="s">
        <v>232</v>
      </c>
      <c r="C67" s="297" t="s">
        <v>4</v>
      </c>
      <c r="D67" s="297"/>
      <c r="E67" s="297"/>
      <c r="F67" s="297"/>
    </row>
    <row r="68" ht="15" thickTop="1"/>
  </sheetData>
  <sheetProtection/>
  <mergeCells count="46">
    <mergeCell ref="A63:A64"/>
    <mergeCell ref="B64:C64"/>
    <mergeCell ref="A65:B66"/>
    <mergeCell ref="A56:A57"/>
    <mergeCell ref="B57:C57"/>
    <mergeCell ref="B60:C60"/>
    <mergeCell ref="A61:A62"/>
    <mergeCell ref="B62:C62"/>
    <mergeCell ref="A58:A60"/>
    <mergeCell ref="A50:A51"/>
    <mergeCell ref="B51:C51"/>
    <mergeCell ref="A52:A53"/>
    <mergeCell ref="B53:C53"/>
    <mergeCell ref="A54:A55"/>
    <mergeCell ref="B55:C55"/>
    <mergeCell ref="A40:A41"/>
    <mergeCell ref="B41:C41"/>
    <mergeCell ref="B46:C46"/>
    <mergeCell ref="B49:C49"/>
    <mergeCell ref="A42:A46"/>
    <mergeCell ref="A47:A49"/>
    <mergeCell ref="B34:C34"/>
    <mergeCell ref="B37:C37"/>
    <mergeCell ref="A38:A39"/>
    <mergeCell ref="B39:C39"/>
    <mergeCell ref="A31:A34"/>
    <mergeCell ref="A35:A37"/>
    <mergeCell ref="B26:C26"/>
    <mergeCell ref="B28:C28"/>
    <mergeCell ref="A29:A30"/>
    <mergeCell ref="B30:C30"/>
    <mergeCell ref="A27:A28"/>
    <mergeCell ref="A23:A26"/>
    <mergeCell ref="A15:A16"/>
    <mergeCell ref="B16:C16"/>
    <mergeCell ref="A17:A18"/>
    <mergeCell ref="B18:C18"/>
    <mergeCell ref="B22:C22"/>
    <mergeCell ref="A19:A22"/>
    <mergeCell ref="A11:A14"/>
    <mergeCell ref="B14:C14"/>
    <mergeCell ref="A1:F1"/>
    <mergeCell ref="A2:F2"/>
    <mergeCell ref="C3:F3"/>
    <mergeCell ref="B10:C10"/>
    <mergeCell ref="A5:A10"/>
  </mergeCells>
  <printOptions/>
  <pageMargins left="0.88" right="0.7086614173228347" top="0.43" bottom="0.7480314960629921" header="0.3937007874015748" footer="0.31496062992125984"/>
  <pageSetup horizontalDpi="1200" verticalDpi="1200" orientation="portrait" paperSize="9" scale="85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</dc:creator>
  <cp:keywords/>
  <dc:description/>
  <cp:lastModifiedBy>admin</cp:lastModifiedBy>
  <cp:lastPrinted>2017-06-08T03:40:08Z</cp:lastPrinted>
  <dcterms:created xsi:type="dcterms:W3CDTF">2007-06-10T03:38:13Z</dcterms:created>
  <dcterms:modified xsi:type="dcterms:W3CDTF">2017-09-25T08:30:36Z</dcterms:modified>
  <cp:category/>
  <cp:version/>
  <cp:contentType/>
  <cp:contentStatus/>
</cp:coreProperties>
</file>